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2" sheetId="2" r:id="rId2"/>
    <sheet name="SO 405_P1" sheetId="3" r:id="rId3"/>
    <sheet name="SO 405_P2" sheetId="4" r:id="rId4"/>
    <sheet name="SO 405_P3" sheetId="5" r:id="rId5"/>
    <sheet name="SO 405_P4" sheetId="6" r:id="rId6"/>
    <sheet name="SO 951" sheetId="7" r:id="rId7"/>
  </sheets>
  <definedNames/>
  <calcPr/>
  <webPublishing/>
</workbook>
</file>

<file path=xl/sharedStrings.xml><?xml version="1.0" encoding="utf-8"?>
<sst xmlns="http://schemas.openxmlformats.org/spreadsheetml/2006/main" count="4451" uniqueCount="495">
  <si>
    <t>Firma: Krajská správa a údržba silnic Vysočiny, příspěvková organizace</t>
  </si>
  <si>
    <t>Rekapitulace ceny</t>
  </si>
  <si>
    <t>Stavba: 2022 - II/639 Častrov, průtah (chodníky a úpravy VO)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</si>
  <si>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</si>
  <si>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</si>
  <si>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</si>
  <si>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</si>
  <si>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</si>
  <si>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</si>
  <si>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</si>
  <si>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</si>
  <si>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</si>
  <si>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</si>
  <si>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</si>
  <si>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</si>
  <si>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2022</t>
  </si>
  <si>
    <t>II/639 Častrov, průtah (chodníky a úpravy VO)</t>
  </si>
  <si>
    <t>O</t>
  </si>
  <si>
    <t>Rozpočet:</t>
  </si>
  <si>
    <t>0,00</t>
  </si>
  <si>
    <t>15,00</t>
  </si>
  <si>
    <t>21,00</t>
  </si>
  <si>
    <t>5</t>
  </si>
  <si>
    <t>3</t>
  </si>
  <si>
    <t>4</t>
  </si>
  <si>
    <t>2</t>
  </si>
  <si>
    <t>SO 102</t>
  </si>
  <si>
    <t>Chodníky</t>
  </si>
  <si>
    <t>Typ</t>
  </si>
  <si>
    <t>0</t>
  </si>
  <si>
    <t>Poř. číslo</t>
  </si>
  <si>
    <t>1</t>
  </si>
  <si>
    <t>Kód položky</t>
  </si>
  <si>
    <t>Varianta</t>
  </si>
  <si>
    <t>Název položky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</si>
  <si>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</si>
  <si>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</si>
  <si>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</si>
  <si>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</si>
  <si>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</si>
  <si>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</si>
  <si>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</si>
  <si>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</si>
  <si>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</si>
  <si>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</si>
  <si>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</si>
  <si>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</si>
  <si>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</si>
  <si>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</si>
  <si>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</si>
  <si>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</si>
  <si>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zemina- kamenivo</t>
  </si>
  <si>
    <t>VV</t>
  </si>
  <si>
    <t>Z výkazu ploch a kubatur v.č. D.1.9 
H6) vodorovné přemístění výkopku   (H1)                100,40 m3 
H 2) odpočet na zásyp    (F6)                      -21,60 m3 
100,40-21,60=78,80000 [A] 
B8) bourání podkladů štěrkových do 100 mm 190,00(B7)x0,22 = 41,80 t 
B9) bourání podkladů štěrkových do 150 mm 319,85(B9)x0,33 = 105,55 t 
H4) potřeba násypového materiálu- odpočet          -25,92(H4)x1,85 =  47,95 t 
(41,80+105,55-17,95)=129,40000 [B] 
Celkem: A+B=208,20000 [C]</t>
  </si>
  <si>
    <t>TS</t>
  </si>
  <si>
    <t>zahrnuje veškeré poplatky provozovateli skládky související s uložením odpadu na skládce.</t>
  </si>
  <si>
    <t>014112</t>
  </si>
  <si>
    <t>POPLATKY ZA SKLÁDKU TYP S-IO (INERTNÍ ODPAD)</t>
  </si>
  <si>
    <t>beton</t>
  </si>
  <si>
    <t>Z výkazu ploch a kubatur v.č. D.2.9 
H16) poplatek za uložení na skládku - beton 84,54(B2)+48,72(B6)+189,00(B12)+3,90(B14) =   326,16 t 
326,16=326,16000 [A]</t>
  </si>
  <si>
    <t>014132</t>
  </si>
  <si>
    <t>POPLATKY ZA SKLÁDKU TYP S-NO (NEBEZPEČNÝ ODPAD)</t>
  </si>
  <si>
    <t>Z výkazu ploch a kubatur v.č. D.2.9 
H11) poplatek za uložení na skládku - živice (B4)         20,90 t 
20,9=20,90000 [A]</t>
  </si>
  <si>
    <t>Zemní práce</t>
  </si>
  <si>
    <t>113138</t>
  </si>
  <si>
    <t>ODSTRANĚNÍ KRYTU ZPEVNĚNÝCH PLOCH S ASFALT POJIVEM, ODVOZ DO 20KM</t>
  </si>
  <si>
    <t>M3</t>
  </si>
  <si>
    <t>Z výkazu ploch a kubatur v.č. D.1.9 
B 3)  bourání chodníku asfaltového do 50 mm  (A5)                       190,00 m2 
190,0*0,05=9,50000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</si>
  <si>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</si>
  <si>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</si>
  <si>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</si>
  <si>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</si>
  <si>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skládka 30km</t>
  </si>
  <si>
    <t>Z výkazu ploch a kubatur v.č. D.2.9 
B4)  bourání chodníku asfaltového do 50 mm      - 190,00(B3)x0,11 = 20,90 t 
20,90*10=209,00000 [A]</t>
  </si>
  <si>
    <t>Položka zahrnuje samostatnou dopravu suti a vybouraných hmot. Množství se určí jako součin hmotnosti [t] a požadované vzdálenosti [km].</t>
  </si>
  <si>
    <t>113158</t>
  </si>
  <si>
    <t>ODSTRANĚNÍ KRYTU ZPEVNĚNÝCH PLOCH Z BETONU, ODVOZ DO 20KM</t>
  </si>
  <si>
    <t>Z výkazu ploch a kubatur v.č. D.2.9 
B 5) bourání chodníku betonového do 100 mm  190,00(A5)+13,00(A6) =      203,00 m2 
(190+13,0)*0,10=20,30000 [A]</t>
  </si>
  <si>
    <t>7</t>
  </si>
  <si>
    <t>11315B</t>
  </si>
  <si>
    <t>ODSTRANĚNÍ KRYTU ZPEVNĚNÝCH PLOCH Z BETONU - DOPRAVA</t>
  </si>
  <si>
    <t>Z výkazu ploch a kubatur v.č. D.2.9 
B 6) bourání chodníku betonového do 100 mm 203,00(B5)x0,24 = 48,72 t 
48,72*10=487,20000 [A]</t>
  </si>
  <si>
    <t>8</t>
  </si>
  <si>
    <t>113321</t>
  </si>
  <si>
    <t>ODSTRAN PODKL ZPEVNĚNÝCH PLOCH Z KAMENIVA NESTMEL, ODVOZ DO 1KM</t>
  </si>
  <si>
    <t>Z výkazu ploch a kubatur v.č. D.2.9 
H4) potřeba násypového materiálu 21,60(H2)x1,20 = 25,92m3 
H5) naložení suti   25,92(H4)x1,85 =                  
25,92*1,85=47,95200 [A]</t>
  </si>
  <si>
    <t>113328</t>
  </si>
  <si>
    <t>ODSTRAN PODKL ZPEVNĚNÝCH PLOCH Z KAMENIVA NESTMEL, ODVOZ DO 20KM</t>
  </si>
  <si>
    <t>Z výkazu ploch a kubatur v.č. D.2.9 
B7) bourání podkladů štěrkových do 100 mm  (B3)                        190,00 m2 
B9) bourání podkladů štěrkových do 150 mm  603,85(B1)+13,00(A6) =      319,85 m2 
B10) - 319,85(B9)x0,33 = 105,55 t 
  190,0*0,10+(603,85+13,0)*0,15=111,52750 [A] 
H4) potřeba násypového materiálu 21,60(H2)x1,20 =         25,92 m3     
-25,90=-25,90000 [B] 
Celkem: A+B=85,62750 [C]</t>
  </si>
  <si>
    <t>11332B</t>
  </si>
  <si>
    <t>ODSTRANĚNÍ PODKLADŮ ZPEVNĚNÝCH PLOCH Z KAMENIVA NESTMELENÉHO - DOPRAVA</t>
  </si>
  <si>
    <t>Z výkazu ploch a kubatur v.č. D.2.9 
B8) bourání podkladů štěrkových do 100 mm 190,00(B7)x0,22 = 41,80 t 
B9) bourání podkladů štěrkových do 150 mm 319,85(B9)x0,33 = 105,55 t 
H4) potřeba násypového materiálu- odpočet          -25,92(H4)x1,85 =  47,95 t 
(41,80+105,55-17,95)*10=1 294,00000 [A]</t>
  </si>
  <si>
    <t>11</t>
  </si>
  <si>
    <t>113488</t>
  </si>
  <si>
    <t>ODSTRANĚNÍ KRYTU ZPEVNĚNÝCH PLOCH Z DLAŽDIC VČETNĚ PODKLADU, ODVOZ DO 20KM</t>
  </si>
  <si>
    <t>Z výkazu ploch a kubatur v.č. D.2.9 
B 1) bourání chodníku dlážděného  441,00(A2)+162,85(A4) =     603,85 m2 
(441,0+162,85)*0,10=60,38500 [A]</t>
  </si>
  <si>
    <t>12</t>
  </si>
  <si>
    <t>11348B</t>
  </si>
  <si>
    <t>ODSTRANĚNÍ KRYTU ZPEVNĚNÝCH PLOCH Z DLAŽDIC VČETNĚ PODKLADU - DOPRAVA</t>
  </si>
  <si>
    <t>Z výkazu ploch a kubatur v.č. D.2.9 
B2) bourání chodníku dlážděného   603,85(B1)x0,14 = 84,54 t 
84,54*10=845,40000 [A]</t>
  </si>
  <si>
    <t>13</t>
  </si>
  <si>
    <t>113514</t>
  </si>
  <si>
    <t>ODSTRANĚNÍ ZÁHONOVÝCH OBRUBNÍKŮ, ODVOZ DO 5KM</t>
  </si>
  <si>
    <t>M</t>
  </si>
  <si>
    <t>Z výkazu ploch a kubatur v.č. D.2.9 
B13) Vytrhání obrub záhonových        30,00 m 
30,0=30,00000 [A]</t>
  </si>
  <si>
    <t>14</t>
  </si>
  <si>
    <t>11351B</t>
  </si>
  <si>
    <t>ODSTRANĚNÍ ZÁHONOVÝCH OBRUBNÍKŮ - DOPRAVA</t>
  </si>
  <si>
    <t>Z výkazu ploch a kubatur v.č. D.2.9 
B14) Vytrhání obrub záhonových   30,00(B24)x0,13 = 3,90 t 
3,90*25=97,50000 [A]</t>
  </si>
  <si>
    <t>15</t>
  </si>
  <si>
    <t>113524</t>
  </si>
  <si>
    <t>ODSTRANĚNÍ CHODNÍKOVÝCH A SILNIČNÍCH OBRUBNÍKŮ BETONOVÝCH, ODVOZ DO 5KM</t>
  </si>
  <si>
    <t>Z výkazu ploch a kubatur v.č. D.2.9 
B 11) Vytrhání obrub silničních            700,00 m 
700,0=700,00000 [A]</t>
  </si>
  <si>
    <t>16</t>
  </si>
  <si>
    <t>11352B</t>
  </si>
  <si>
    <t>ODSTRANĚNÍ CHODNÍKOVÝCH A SILNIČNÍCH OBRUBNÍKŮ BETONOVÝCH - DOPRAVA</t>
  </si>
  <si>
    <t>Z výkazu ploch a kubatur v.č. D.2.9 
B12) Vytrhání obrub silničních   700,00(B22)x0,27 = 189,00 t 
189,0*25=4 725,00000 [A]</t>
  </si>
  <si>
    <t>17</t>
  </si>
  <si>
    <t>123738</t>
  </si>
  <si>
    <t>ODKOP PRO SPOD STAVBU SILNIC A ŽELEZNIC TŘ. I, ODVOZ DO 20KM</t>
  </si>
  <si>
    <t>Z výkazu ploch a kubatur v.č. D.2.9 
A12) výkop   (1014,04(A10)-441,00(A2)-162,85(A4)-190,00(A5)-13,00(A6))x0,25 =51,80 m3 
(1014,04-441,0-162,80-190,0-13,0)*0,25=51,81000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</si>
  <si>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</si>
  <si>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</si>
  <si>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123739</t>
  </si>
  <si>
    <t>PŘÍPLATEK ZA DALŠÍ 1KM DOPRAVY ZEMINY</t>
  </si>
  <si>
    <t>Z výkazu ploch a kubatur v.č. D.2.9 
A12) výkop   (1014,04(A10)-441,00(A2)-162,85(A4)-190,00(A5)-13,00(A6))x0,25 =51,80 m3 
(1014,04-441,0-162,80-190,0-13,0)*0,25*10=518,10000 [A]</t>
  </si>
  <si>
    <t>položka zahrnuje příplatek k vodorovnému přemístění zeminy za každý další 1km nad 20km</t>
  </si>
  <si>
    <t>19</t>
  </si>
  <si>
    <t>125731</t>
  </si>
  <si>
    <t>VYKOPÁVKY ZE ZEMNÍKŮ A SKLÁDEK TŘ. I, ODVOZ DO 1KM</t>
  </si>
  <si>
    <t>Z výkazu ploch a kubatur v.č. D.2.9 
H2)   Násyp  27,00(F1)x0,80 =                      21,60m3     
H3)  použitelné vybourané štěrky    190,00(B7)x0,10+319,85(B9)x0,15 = 66,98 m3 
21,60+66,98=88,58000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</si>
  <si>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</si>
  <si>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20</t>
  </si>
  <si>
    <t>132731</t>
  </si>
  <si>
    <t>HLOUBENÍ RÝH ŠÍŘ DO 2M PAŽ I NEPAŽ TŘ. I, ODVOZ DO 1KM</t>
  </si>
  <si>
    <t>Z výkazu ploch a kubatur v.č. D.2.9 
F5) výkop    27,00(F1)x1,80 =     48,60 m3 
27,0*1,8=48,60000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</si>
  <si>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</si>
  <si>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</si>
  <si>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132738</t>
  </si>
  <si>
    <t>HLOUBENÍ RÝH ŠÍŘ DO 2M PAŽ I NEPAŽ TŘ. I, ODVOZ DO 20KM</t>
  </si>
  <si>
    <t>Z výkazu ploch a kubatur v.č. D.2.9 
F5) výkop    27,00(F1)x1,80 =                  48,60 m3 
F6) zásyp -odpočet                    -27,00(F1)x0,80 =                  21,60 m3  
48,60-21,60=27,00000 [A]</t>
  </si>
  <si>
    <t>22</t>
  </si>
  <si>
    <t>132739</t>
  </si>
  <si>
    <t>Z výkazu ploch a kubatur v.č. D.2.9 
F5) výkop    27,00(F1)x1,80 =                  48,60 m3 
F6) zásyp -odpočet                    -27,00(F1)x0,80 =                  21,60 m3  
(48,60-21,60)*10=270,00000 [A]</t>
  </si>
  <si>
    <t>23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</si>
  <si>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</si>
  <si>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</si>
  <si>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</si>
  <si>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</si>
  <si>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17310</t>
  </si>
  <si>
    <t>ZEMNÍ KRAJNICE A DOSYPÁVKY SE ZHUTNĚNÍM</t>
  </si>
  <si>
    <t>Z výkazu ploch a kubatur v.č. D.2.9 
E17) zemní krajnice     935,50(E11)x0,05 =46,78 m3 
46,78=46,78000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</si>
  <si>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</si>
  <si>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</si>
  <si>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17411</t>
  </si>
  <si>
    <t>ZÁSYP JAM A RÝH ZEMINOU SE ZHUTNĚNÍM</t>
  </si>
  <si>
    <t>Z výkazu ploch a kubatur v.č. D.2.9 
F6) zásyp                     27,00(F1)x0,80 =                  21,60 m3  
21,60=21,60000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</si>
  <si>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</si>
  <si>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</si>
  <si>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17461</t>
  </si>
  <si>
    <t>ZÁSYP JAM A RÝH Z HORNIN KAMENITÝCH</t>
  </si>
  <si>
    <t>H3) použitelné vybourané štěrky 190,00(B7)x0,10+319,85(B9)x0,15 = 66,98 m3 
190,00*0,10+319,85*0,15=66,97750 [A]</t>
  </si>
  <si>
    <t>27</t>
  </si>
  <si>
    <t>18110</t>
  </si>
  <si>
    <t>ÚPRAVA PLÁNĚ SE ZHUTNĚNÍM V HORNINĚ TŘ. I</t>
  </si>
  <si>
    <t>M2</t>
  </si>
  <si>
    <t>Z výkazu ploch a kubatur v.č. D.1.9 
A8) úprava pláně  573,04(A1)+441,00(A2)+22,15(A3) =            1036,19 m2 
573,04+441,0+22,15=1 036,19000 [A]</t>
  </si>
  <si>
    <t>položka zahrnuje úpravu pláně včetně vyrovnání výškových rozdílů. Míru zhutnění určuje projekt.</t>
  </si>
  <si>
    <t>28</t>
  </si>
  <si>
    <t>18130</t>
  </si>
  <si>
    <t>ÚPRAVA PLÁNĚ BEZ ZHUTNĚNÍ</t>
  </si>
  <si>
    <t>Z výkazu ploch a kubatur v.č. D.2.9 
D6) úprava pláně bez zhutnění  160,00(D1)+50,00(D2) =            210,00 m2)                        
160,0+50,0=210,00000 [A]</t>
  </si>
  <si>
    <t>položka zahrnuje úpravu pláně včetně vyrovnání výškových rozdílů</t>
  </si>
  <si>
    <t>29</t>
  </si>
  <si>
    <t>18221</t>
  </si>
  <si>
    <t>ROZPROSTŘENÍ ORNICE VE SVAHU V TL DO 0,10M</t>
  </si>
  <si>
    <t>Z výkazu ploch a kubatur v.č. D.2.9 
D2) ohumusování ve svahu             (A14)               50,00,0m2 
50,0=50,00000 [A]</t>
  </si>
  <si>
    <t>položka zahrnuje:  
nutné přemístění ornice z dočasných skládek vzdálených do 50m  
rozprostření ornice v předepsané tloušťce ve svahu přes 1:5</t>
  </si>
  <si>
    <t>30</t>
  </si>
  <si>
    <t>18231</t>
  </si>
  <si>
    <t>ROZPROSTŘENÍ ORNICE V ROVINĚ V TL DO 0,10M</t>
  </si>
  <si>
    <t>Z výkazu ploch a kubatur v.č. D.2.9 
D1) ohumusování v rovině             (A13)                              160,00 m2                
160,0=160,00000 [A]</t>
  </si>
  <si>
    <t>položka zahrnuje:  
nutné přemístění ornice z dočasných skládek vzdálených do 50m  
rozprostření ornice v předepsané tloušťce v rovině a ve svahu do 1:5</t>
  </si>
  <si>
    <t>31</t>
  </si>
  <si>
    <t>1824</t>
  </si>
  <si>
    <t>a</t>
  </si>
  <si>
    <t>Nákup humusu</t>
  </si>
  <si>
    <t>Z výkazu ploch a kubatur v.č. D.2.9 
D5) nákup humusu    210,00(D3)x0,10x1,20 =              25,20 m3 
25,20=25,20000 [A]</t>
  </si>
  <si>
    <t>32</t>
  </si>
  <si>
    <t>18241</t>
  </si>
  <si>
    <t>ZALOŽENÍ TRÁVNÍKU RUČNÍM VÝSEVEM</t>
  </si>
  <si>
    <t>Z výkazu ploch a kubatur v.č. D.1.9 
D4) travní semeno    210,00(D3)x0,05x1,03 =             10,82 kg       
210,0=210,00000 [A]</t>
  </si>
  <si>
    <t>Zahrnuje dodání předepsané travní směsi, její výsev na ornici, zalévání, první pokosení, to vše bez ohledu na sklon terénu</t>
  </si>
  <si>
    <t>Základy</t>
  </si>
  <si>
    <t>33</t>
  </si>
  <si>
    <t>289971</t>
  </si>
  <si>
    <t>OPLÁŠTĚNÍ (ZPEVNĚNÍ) Z GEOTEXTILIE</t>
  </si>
  <si>
    <t>Z výkazu ploch a kubatur v.č. D.2.9 
F8) Přiložení separační geotextílie   27,00(F1)x1,50 =   40,50 m2 
E9) dodání separační geotextílie   40,50(F8)x1,20 =  48,60m2 
48,60=48,60000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</si>
  <si>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</si>
  <si>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</si>
  <si>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34</t>
  </si>
  <si>
    <t>3272A2</t>
  </si>
  <si>
    <t>ZDI OPĚR, ZÁRUB, NÁBŘEŽ Z GABIONŮ RUČNĚ ROVNANÝCH, DRÁT O2,2MM, POVRCHOVÁ ÚPRAVA Zn + Al + PVC</t>
  </si>
  <si>
    <t>Z výkazu ploch a kubatur v.č. D.2.9 
F1) gabionová zeď km 0,875 95-0,902 20 P 27,00 m 
F4) kubatura zdi          27,00(F1)x0,75 =    20,25 m3 
27,0*0,75=20,25000 [A]</t>
  </si>
  <si>
    <t>- položka zahrnuje dodávku a osazení drátěných košů s výplní lomovým kamenem.  
- gabionové matrace se vykazují v pol.č.2722**.</t>
  </si>
  <si>
    <t>Vodorovné konstrukce</t>
  </si>
  <si>
    <t>35</t>
  </si>
  <si>
    <t>451313</t>
  </si>
  <si>
    <t>PODKLADNÍ A VÝPLŇOVÉ VRSTVY Z PROSTÉHO BETONU C16/20</t>
  </si>
  <si>
    <t>Z výkazu ploch a kubatur v.č. D.2.9 
F3) podkladní beton C 12/15 100 mm 27,00(F1)x0,70x0,10 =           1,89 m3 
27,0*0,70*0,10=1,89000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</si>
  <si>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</si>
  <si>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36</t>
  </si>
  <si>
    <t>45152</t>
  </si>
  <si>
    <t>PODKLADNÍ A VÝPLŇOVÉ VRSTVY Z KAMENIVA DRCENÉHO</t>
  </si>
  <si>
    <t>Z výkazu ploch a kubatur v.č. D.1.9 
F2) podsyp ze štěrkodrtě 200 mm 27,00(F1)x0,70x0,20 =           3,78 m3 
27,0*0,70*0,20=3,78000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</si>
  <si>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</si>
  <si>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</si>
  <si>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37</t>
  </si>
  <si>
    <t>56333</t>
  </si>
  <si>
    <t>VOZOVKOVÉ VRSTVY ZE ŠTĚRKODRTI TL. DO 150MM</t>
  </si>
  <si>
    <t>Z výkazu ploch a kubatur v.č. D.2.9 
A9) ŠDA 150 mm           573,04(A1)+441,00(A2)+22,15(A3)x2 =          1058,34 m2 
573,04+441,0+22,045*2=1 058,13000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</si>
  <si>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</si>
  <si>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38</t>
  </si>
  <si>
    <t>582602</t>
  </si>
  <si>
    <t>KRYTY Z BETON DLAŽDIC SE ZÁMKEM ŠEDÝCH TL 80MM BEZ LOŽE</t>
  </si>
  <si>
    <t>Z výkazu ploch a kubatur v.č. D.2.9 
C2) dodání zámkové dlažby tl. 80 mm přírodní (22,15(C1)-5,85)x1,01 = 16,46 m2 
(22,15-5,85)*1,01=16,46300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</si>
  <si>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</si>
  <si>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39</t>
  </si>
  <si>
    <t>582611</t>
  </si>
  <si>
    <t>KRYTY Z BETON DLAŽDIC SE ZÁMKEM ŠEDÝCH TL 60MM DO LOŽE Z KAM</t>
  </si>
  <si>
    <t>Z výkazu ploch a kubatur v.č. D.2.9 
C9) dodání zámkové dlažby 20/10/6 přírodní   
(1014,04(C4)-8,40(C5)-35,71(C7))x1,01 =       979,63 m2 
(1014,04-8,40-35,71)*1,01=979,62930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</si>
  <si>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</si>
  <si>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40</t>
  </si>
  <si>
    <t>582614</t>
  </si>
  <si>
    <t>KRYTY Z BETON DLAŽDIC SE ZÁMKEM BAREV TL 60MM DO LOŽE Z KAM</t>
  </si>
  <si>
    <t>Z výkazu ploch a kubatur v.č. D.2.9 
C6) dodání zámkové dlažby 20/10/6  červené 8,40(C5)x1,01 =   8,48 m2 
8,40*1,01=8,48400 [A]</t>
  </si>
  <si>
    <t>41</t>
  </si>
  <si>
    <t>58261A</t>
  </si>
  <si>
    <t>KRYTY Z BETON DLAŽDIC SE ZÁMKEM BAREV RELIÉF TL 60MM DO LOŽE Z KAM</t>
  </si>
  <si>
    <t>Z výkazu ploch a kubatur v.č. D.2.9 
C8) dodání zámkové dlažby 20/10/6 červené reliéfní  35,71(C7))x1,01 =  36,07m2 
35,71*1,01=36,06710 [A]</t>
  </si>
  <si>
    <t>42</t>
  </si>
  <si>
    <t>58261B</t>
  </si>
  <si>
    <t>KRYTY Z BETON DLAŽDIC SE ZÁMKEM BAREV RELIÉF TL 80MM DO LOŽE Z KAM</t>
  </si>
  <si>
    <t>Z výkazu ploch a kubatur v.č. D.2.9 
C3) dodání zámkové dlažby tl. 80 mm červené reliéfní  5,85x1,01 =        5,91m2 
5,85*1,01=5,90850 [A]</t>
  </si>
  <si>
    <t>Potrubí</t>
  </si>
  <si>
    <t>43</t>
  </si>
  <si>
    <t>89921</t>
  </si>
  <si>
    <t>VÝŠKOVÁ ÚPRAVA POKLOPŮ</t>
  </si>
  <si>
    <t>KUS</t>
  </si>
  <si>
    <t>Z výkazu ploch a kubatur v.č. D.2.9 
A15) výšková úprava poklopů, šoupat - odhad (čerpání se souhlasem TDS)  20,00 ks 
20,0=20,00000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</si>
  <si>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</si>
  <si>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</si>
  <si>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44</t>
  </si>
  <si>
    <t>9111B1</t>
  </si>
  <si>
    <t>ZÁBRADLÍ SILNIČNÍ SE SVISLOU VÝPLNÍ - DODÁVKA A MONTÁŽ</t>
  </si>
  <si>
    <t>Z výkazu ploch a kubatur v.č. D.2.9 
G3) osazení zábradlí         18,0 m 
G4) - materiál na zábradlí  
18,0=18,00000 [A]         399,62 kg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</si>
  <si>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</si>
  <si>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45</t>
  </si>
  <si>
    <t>914121</t>
  </si>
  <si>
    <t>DOPRAVNÍ ZNAČKY ZÁKLADNÍ VELIKOSTI OCELOVÉ FÓLIE TŘ 1 - DODÁVKA A MONTÁŽ</t>
  </si>
  <si>
    <t>Z výkazu ploch a kubatur v.č. D.2.9 
H1 - osazení svislých značek         
1=1,00000 [A]</t>
  </si>
  <si>
    <t>položka zahrnuje:  
- dodávku a montáž značek v požadovaném provedení</t>
  </si>
  <si>
    <t>46</t>
  </si>
  <si>
    <t>917223</t>
  </si>
  <si>
    <t>SILNIČNÍ A CHODNÍKOVÉ OBRUBY Z BETONOVÝCH OBRUBNÍKŮ ŠÍŘ 100MM</t>
  </si>
  <si>
    <t>Obrubník chodníkový</t>
  </si>
  <si>
    <t>Z výkazu ploch a kubatur v.č. D.2.9 
E16) dodání obrubníku chod. 100/10/25  155,00(E10)x1,01 =      156,55 ks 
156,55=156,55000 [A]</t>
  </si>
  <si>
    <t>Položka zahrnuje:  
dodání a pokládku betonových obrubníků o rozměrech předepsaných zadávací dokumentací  
betonové lože i boční betonovou opěrku.</t>
  </si>
  <si>
    <t>47</t>
  </si>
  <si>
    <t>917224</t>
  </si>
  <si>
    <t>SILNIČNÍ A CHODNÍKOVÉ OBRUBY Z BETONOVÝCH OBRUBNÍKŮ ŠÍŘ 150MM</t>
  </si>
  <si>
    <t>Z výkazu ploch a kubatur v.č. D.2.9 
E12) dodání obrubníku sil. 100/15/25   
(780,5(E8)-111,0(E9)-11-11)x1,01 =       653,98 ks 
(780,5-111,0-11,0-11,0)*1,01=653,97500 [B]</t>
  </si>
  <si>
    <t>48</t>
  </si>
  <si>
    <t>Nájezdové</t>
  </si>
  <si>
    <t>Z výkazu ploch a kubatur v.č. D.2.9 
E13) dodání obrubníku sil. nájezdový 100/15/15  111,00(E9)x1,01 =     112,11 ks 
111,0*1,01=112,11000 [A]</t>
  </si>
  <si>
    <t>49</t>
  </si>
  <si>
    <t>b</t>
  </si>
  <si>
    <t>přechodové</t>
  </si>
  <si>
    <t>Z výkazu ploch a kubatur v.č. D.2.9 
E14) dodání obrubníku přechodového 100/15/15-25 LV 11,0x1,01 =     11,11 ks 
E15) dodání obrubníku přechodového 100/15/15-25 PV 11,0x1,01 =     11,11 ks 
11,11+1,11=12,22000 [A]</t>
  </si>
  <si>
    <t>50</t>
  </si>
  <si>
    <t>91725</t>
  </si>
  <si>
    <t>NÁSTUPIŠTNÍ OBRUBNÍKY BETONOVÉ</t>
  </si>
  <si>
    <t>Z výkazu ploch a kubatur v.č. D.2.9 
E1) Nástupní hrana zastávky    16+20 =  36,00 m 
E2) dodání obrubník přímý 33/40/100   28,0x1,01 =28,28 ks 
E3) dodání obrubník náběhový levý 33-31/40/100  2,0x1,01 = 2,02 ks 
E4) dodání obrubník náběhový pravý 33-31/40/100  2,0x1,01 = 2,02 ks 
E5) dodání obrubník přechodový levý 31-25/40/100  2,0x1,01 = 2,02 ks 
E6) dodání obrubník přechodový pravý 31-25/40/100  2,0x1,01 = 2,02 ks 
E7) osazení ležatého obrubníku   (E1)          36,00 m 
36,0=36,00000 [A]</t>
  </si>
  <si>
    <t>51</t>
  </si>
  <si>
    <t>966173</t>
  </si>
  <si>
    <t>BOURÁNÍ KONSTRUKCÍ ZE DŘEVA S ODVOZEM DO 3KM</t>
  </si>
  <si>
    <t>Z výkazu ploch a kubatur v.č. D.2.9 
G1) rozebrání zábradlí dřevěného        8,50 m 
G2) - 8,50(G1)x0,04 = 0,34 t 
1m3=300kg-0,34t=1,14m3 
1,14=1,14000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</si>
  <si>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</si>
  <si>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Objekt:</t>
  </si>
  <si>
    <t>SO 405</t>
  </si>
  <si>
    <t>ÚPRAVY VEŘEJNÉHO OSVĚTLENÍ</t>
  </si>
  <si>
    <t>O1</t>
  </si>
  <si>
    <t>P1</t>
  </si>
  <si>
    <t>přechod 1</t>
  </si>
  <si>
    <t>21-M</t>
  </si>
  <si>
    <t>Elektromontáže</t>
  </si>
  <si>
    <t>210100001</t>
  </si>
  <si>
    <t>Ukončení vodičů v rozváděči nebo na přístroji včetně zapojení průřezu žíly do 2,5 mm2</t>
  </si>
  <si>
    <t>210204011.1</t>
  </si>
  <si>
    <t>Montáž stožárů osvětlení ocelových samostatně stojících délky do 12 m</t>
  </si>
  <si>
    <t>210204103</t>
  </si>
  <si>
    <t>Montáž výložníků osvětlení jednoramenných sloupových hmotnosti do 35 kg</t>
  </si>
  <si>
    <t>210204201.1</t>
  </si>
  <si>
    <t>Montáž elektrovýzbroje stožárů osvětlení 1 okruh</t>
  </si>
  <si>
    <t>210220001</t>
  </si>
  <si>
    <t>Montáž uzemňovacího vedení vodičů FeZn pomocí svorek na povrchu páskou do 120 mm2</t>
  </si>
  <si>
    <t>210812011</t>
  </si>
  <si>
    <t>Montáž kabel Cu plný kulatý do 1 kV 3x1,5 až 6 mm2 uložený volně nebo v liště (CYKY)</t>
  </si>
  <si>
    <t>250060011</t>
  </si>
  <si>
    <t>Písmomalířské práce číslice a písmena výšky do 40 mm</t>
  </si>
  <si>
    <t>316740670</t>
  </si>
  <si>
    <t>stožár osvětlovací K 6 - 133/89/60 žárově zinkovaný - PŘECHODOVÝ</t>
  </si>
  <si>
    <t>3167707501</t>
  </si>
  <si>
    <t>výložník rovný délka do 1,5m,  s možností upevnění na jednoduchý ocelový stožár a pro svítidla do 20kg.</t>
  </si>
  <si>
    <t>34111036</t>
  </si>
  <si>
    <t>kabel silový s Cu jádrem 1 kV 3x2,5mm2</t>
  </si>
  <si>
    <t>348444550</t>
  </si>
  <si>
    <t>svítidlo venkovní výložníkové, zdroj LED, (typ dle výpočtu osvětlení)</t>
  </si>
  <si>
    <t>354410730</t>
  </si>
  <si>
    <t>drát průměr 10 mm FeZn, vč. spojovacího materiálu</t>
  </si>
  <si>
    <t>404452600</t>
  </si>
  <si>
    <t>páska upínací  Bandimex 12,7 x 0,75 mm (50 m)</t>
  </si>
  <si>
    <t>580108021</t>
  </si>
  <si>
    <t>Kontrola stavu 1 nebo 2 stožárových svítidel silničních</t>
  </si>
  <si>
    <t>R-21-M-003</t>
  </si>
  <si>
    <t>Montáž venkovních svítidel LED na stožár</t>
  </si>
  <si>
    <t>R-21-M-006</t>
  </si>
  <si>
    <t>stožár.svorkovice IP 44 - 1xE27</t>
  </si>
  <si>
    <t>Koordinace s ostatními profesemi nebo správcem sítě</t>
  </si>
  <si>
    <t>V17</t>
  </si>
  <si>
    <t>Drobné elektromontážní práce - připojení svítidla na stávajícím sloupu</t>
  </si>
  <si>
    <t>V17.1</t>
  </si>
  <si>
    <t>Drobný elektromontážní materiál</t>
  </si>
  <si>
    <t>KPL</t>
  </si>
  <si>
    <t>46-M</t>
  </si>
  <si>
    <t>Zemní práce při extr.mont.pracích</t>
  </si>
  <si>
    <t>210021063</t>
  </si>
  <si>
    <t>Osazení výstražné fólie z PVC</t>
  </si>
  <si>
    <t>345713520</t>
  </si>
  <si>
    <t>trubka elektroinstalační ohebná Kopoflex, HDPE+LDPE KF 09063</t>
  </si>
  <si>
    <t>345713550</t>
  </si>
  <si>
    <t>trubka elektroinstalační ohebná Kopoflex, HDPE+LDPE KF 09110</t>
  </si>
  <si>
    <t>460050703</t>
  </si>
  <si>
    <t>Hloubení nezapažených jam pro stožáry veřejného osvětlení ručně v hornině tř 3 do objemu 10m3</t>
  </si>
  <si>
    <t>460080014</t>
  </si>
  <si>
    <t>Základové konstrukce z monolitického betonu C 16/20 bez bednění</t>
  </si>
  <si>
    <t>460080112</t>
  </si>
  <si>
    <t>Bourání základu betonového se záhozem jámy sypaninou</t>
  </si>
  <si>
    <t>460120016</t>
  </si>
  <si>
    <t>Naložení výkopku ručně z hornin třídy 1až4</t>
  </si>
  <si>
    <t>460150263</t>
  </si>
  <si>
    <t>Hloubení kabelových zapažených i nezapažených rýh ručně š 50 cm, hl 80 cm, v hornině tř 3</t>
  </si>
  <si>
    <t>460421001</t>
  </si>
  <si>
    <t>Lože kabelů z písku nebo štěrkopísku tl 5 cm nad kabel, bez zakrytí, šířky lože do 65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</si>
  <si>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</si>
  <si>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</si>
  <si>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</si>
  <si>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</si>
  <si>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460510024</t>
  </si>
  <si>
    <t>Kabelové prostupy z trub betonových do rýhy s obetonováním, průměru do 15 cm</t>
  </si>
  <si>
    <t>460510064</t>
  </si>
  <si>
    <t>Kabelové prostupy z trub plastových do rýhy s obsypem, průměru do 10 cm</t>
  </si>
  <si>
    <t>460510065</t>
  </si>
  <si>
    <t>Kabelové prostupy z trub plastových do rýhy s obsypem, průměru do 15 cm</t>
  </si>
  <si>
    <t>460560243</t>
  </si>
  <si>
    <t>Zásyp rýh ručně šířky 50 cm, hloubky 60 cm, z horniny třídy 3</t>
  </si>
  <si>
    <t>460561603</t>
  </si>
  <si>
    <t>Zásyp rýh ručně ostatních rozměrů, z horniny třídy 3</t>
  </si>
  <si>
    <t>460620013</t>
  </si>
  <si>
    <t>Provizorní úprava terénu se zhutněním, v hornině tř 3</t>
  </si>
  <si>
    <t>460650998</t>
  </si>
  <si>
    <t>Utěsnění kabelových prostupů pěnou</t>
  </si>
  <si>
    <t>460650999</t>
  </si>
  <si>
    <t>Montážní pěna</t>
  </si>
  <si>
    <t>58981120</t>
  </si>
  <si>
    <t>recyklát betonový frakce 0/16</t>
  </si>
  <si>
    <t>59213009.ZPS</t>
  </si>
  <si>
    <t>Kabelový žlab TK 1</t>
  </si>
  <si>
    <t>59213344.ZPS</t>
  </si>
  <si>
    <t>Poklop kabelového žlabu TK 1</t>
  </si>
  <si>
    <t>JTA.0021736.URS</t>
  </si>
  <si>
    <t>Výstražná fólie z polypropylenu šíře  40 cm</t>
  </si>
  <si>
    <t>R-46-M-001</t>
  </si>
  <si>
    <t>Vytyčení trasy vedení kabelového podzemního v zastavěném prostoru</t>
  </si>
  <si>
    <t>R-46-M-002</t>
  </si>
  <si>
    <t>Zaměření  trasy skutečného provedení v zastavěném prostoru</t>
  </si>
  <si>
    <t>R-46-M-009</t>
  </si>
  <si>
    <t>Vytýčení inženýrských sítí</t>
  </si>
  <si>
    <t>58-M</t>
  </si>
  <si>
    <t>Revize vyhrazených technických zařízení</t>
  </si>
  <si>
    <t>210280002</t>
  </si>
  <si>
    <t>Zkoušky a prohlídky el rozvodů a zařízení celková prohlídka pro objem mtž prací do 500 000 Kč</t>
  </si>
  <si>
    <t>R-099</t>
  </si>
  <si>
    <t>Revizní zpráva</t>
  </si>
  <si>
    <t>997</t>
  </si>
  <si>
    <t>Přesun sutě</t>
  </si>
  <si>
    <t>460600061.1</t>
  </si>
  <si>
    <t>Odvoz suti a vybouraných hmot do 1 km</t>
  </si>
  <si>
    <t>460600071.1</t>
  </si>
  <si>
    <t>Příplatek k odvozu suti a vybouraných hmot za každý další 1 km (15km)</t>
  </si>
  <si>
    <t>997221855</t>
  </si>
  <si>
    <t>Poplatek za uložení odpadu z kameniva na skládce (skládkovné)</t>
  </si>
  <si>
    <t>HZS</t>
  </si>
  <si>
    <t>Hodinové zúčtovací sazby</t>
  </si>
  <si>
    <t>090001000</t>
  </si>
  <si>
    <t>Ostatní náklady - nepředvídatelné práce</t>
  </si>
  <si>
    <t>HOD</t>
  </si>
  <si>
    <t>52</t>
  </si>
  <si>
    <t>Hod.sazba2</t>
  </si>
  <si>
    <t>Pomocné zednické práce</t>
  </si>
  <si>
    <t>53</t>
  </si>
  <si>
    <t>Hod.sazba3</t>
  </si>
  <si>
    <t>Pomocné nekvalifikované práce</t>
  </si>
  <si>
    <t>54</t>
  </si>
  <si>
    <t>Hod.sazba5</t>
  </si>
  <si>
    <t>Zabezpečení pracoviště</t>
  </si>
  <si>
    <t>VRN1</t>
  </si>
  <si>
    <t>Průzkumné, geodetické a projektové práce</t>
  </si>
  <si>
    <t>55</t>
  </si>
  <si>
    <t>012303000</t>
  </si>
  <si>
    <t>Geodetické práce po výstavbě</t>
  </si>
  <si>
    <t>56</t>
  </si>
  <si>
    <t>013254000</t>
  </si>
  <si>
    <t>Dokumentace skutečného provedení stavby</t>
  </si>
  <si>
    <t>VRN3</t>
  </si>
  <si>
    <t>Zařízení staveniště</t>
  </si>
  <si>
    <t>57</t>
  </si>
  <si>
    <t>034403000</t>
  </si>
  <si>
    <t>Dopravní značení na staveništi</t>
  </si>
  <si>
    <t>VRN4</t>
  </si>
  <si>
    <t>Inženýrská činnost</t>
  </si>
  <si>
    <t>58</t>
  </si>
  <si>
    <t>041002000</t>
  </si>
  <si>
    <t>Dozory</t>
  </si>
  <si>
    <t>59</t>
  </si>
  <si>
    <t>043002000</t>
  </si>
  <si>
    <t>Zkoušky a ostatní měření</t>
  </si>
  <si>
    <t>60</t>
  </si>
  <si>
    <t>045002000</t>
  </si>
  <si>
    <t>Kompletační a koordinační činnost</t>
  </si>
  <si>
    <t>61</t>
  </si>
  <si>
    <t>049002000</t>
  </si>
  <si>
    <t>Ostatní inženýrská činnost</t>
  </si>
  <si>
    <t>VRN7</t>
  </si>
  <si>
    <t>Provozní vlivy</t>
  </si>
  <si>
    <t>62</t>
  </si>
  <si>
    <t>072002000</t>
  </si>
  <si>
    <t>Silniční provoz</t>
  </si>
  <si>
    <t>P2</t>
  </si>
  <si>
    <t>přechod 2</t>
  </si>
  <si>
    <t>P3</t>
  </si>
  <si>
    <t>přechod 3</t>
  </si>
  <si>
    <t>P4</t>
  </si>
  <si>
    <t>přechod 4</t>
  </si>
  <si>
    <t>SO 951</t>
  </si>
  <si>
    <t>Vedlejší a ostatní náklady</t>
  </si>
  <si>
    <t>02610</t>
  </si>
  <si>
    <t>ZKOUŠENÍ KONSTRUKCÍ A PRACÍ ZKUŠEBNOU ZHOTOVITELE</t>
  </si>
  <si>
    <t>1=1,00000 [A]</t>
  </si>
  <si>
    <t>zahrnuje veškeré náklady spojené s objednatelem požadovanými zkouškami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</si>
  <si>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</si>
  <si>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</si>
  <si>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</si>
  <si>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02910a</t>
  </si>
  <si>
    <t>vytýčení stavby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</si>
  <si>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</si>
  <si>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</si>
  <si>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</si>
  <si>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zaměření skutečného provedení stavby</t>
  </si>
  <si>
    <t>zahrnuje veškeré náklady spojené s objednatelem požadovanými pracemi</t>
  </si>
  <si>
    <t>02944</t>
  </si>
  <si>
    <t>OSTAT POŽADAVKY - DOKUMENTACE SKUTEČ PROVEDENÍ</t>
  </si>
  <si>
    <t>02946</t>
  </si>
  <si>
    <t>OSTAT POŽADAVKY - FOTODOKUMENTACE</t>
  </si>
  <si>
    <t>pasportizace  a fotodokumentace stavby a objízdých tras před zahájením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</si>
  <si>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</si>
  <si>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02950</t>
  </si>
  <si>
    <t>OSTATNÍ POŽADAVKY - BOZP</t>
  </si>
  <si>
    <t>Kompletní požadavky ze zajištěním BOZP na stavbě</t>
  </si>
  <si>
    <t>02954</t>
  </si>
  <si>
    <t>OSTATNÍ POŽADAVKY - HAVARIJNÍ  A POVODŇOVÝ PLÁN</t>
  </si>
  <si>
    <t>položka zahrnuje :  
- úkony dle ČSN 73 6221  
- provedení hlavní mostní prohlídky oprávněnou fyzickou nebo právnickou osobou  
- vyhotovení záznamu (protokolu), který jednoznačně definuje stav mostu</t>
  </si>
  <si>
    <t>02960</t>
  </si>
  <si>
    <t>OSTATNÍ POŽADAVKY - NÁKLADY NA VYŘÍZENÍ DIO</t>
  </si>
  <si>
    <t>zahrnuje veškeré náklady spojené s objednatelem požadovaným dozorem</t>
  </si>
  <si>
    <t>02990</t>
  </si>
  <si>
    <t>OSTATNÍ POŽADAVKY - INFORMAČNÍ TABULE</t>
  </si>
  <si>
    <t>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</si>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</sst>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26</v>
      </c>
      <c s="20" t="s">
        <v>27</v>
      </c>
      <c s="21">
        <f>'SO 102'!I3</f>
      </c>
      <c s="21">
        <f>'SO 102'!O2</f>
      </c>
      <c s="21">
        <f>C10+D10</f>
      </c>
    </row>
    <row r="11" spans="1:5" ht="12.75" customHeight="1">
      <c r="A11" s="42" t="s">
        <v>292</v>
      </c>
      <c s="42" t="s">
        <v>293</v>
      </c>
      <c s="43">
        <f>'SO 405_P1'!I3</f>
      </c>
      <c s="43">
        <f>'SO 405_P1'!O2</f>
      </c>
      <c s="43">
        <f>C11+D11</f>
      </c>
    </row>
    <row r="12" spans="1:5" ht="12.75" customHeight="1">
      <c r="A12" s="42" t="s">
        <v>448</v>
      </c>
      <c s="42" t="s">
        <v>449</v>
      </c>
      <c s="43">
        <f>'SO 405_P2'!I3</f>
      </c>
      <c s="43">
        <f>'SO 405_P2'!O2</f>
      </c>
      <c s="43">
        <f>C12+D12</f>
      </c>
    </row>
    <row r="13" spans="1:5" ht="12.75" customHeight="1">
      <c r="A13" s="42" t="s">
        <v>450</v>
      </c>
      <c s="42" t="s">
        <v>451</v>
      </c>
      <c s="43">
        <f>'SO 405_P3'!I3</f>
      </c>
      <c s="43">
        <f>'SO 405_P3'!O2</f>
      </c>
      <c s="43">
        <f>C13+D13</f>
      </c>
    </row>
    <row r="14" spans="1:5" ht="12.75" customHeight="1">
      <c r="A14" s="42" t="s">
        <v>452</v>
      </c>
      <c s="42" t="s">
        <v>453</v>
      </c>
      <c s="43">
        <f>'SO 405_P4'!I3</f>
      </c>
      <c s="43">
        <f>'SO 405_P4'!O2</f>
      </c>
      <c s="43">
        <f>C14+D14</f>
      </c>
    </row>
    <row r="15" spans="1:5" ht="12.75" customHeight="1">
      <c r="A15" s="20" t="s">
        <v>454</v>
      </c>
      <c s="20" t="s">
        <v>455</v>
      </c>
      <c s="21">
        <f>'SO 951'!I3</f>
      </c>
      <c s="21">
        <f>'SO 951'!O2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0+O8+O21+O138+O143+O148+O157+O182+O187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1">
        <f>0+I8+I21+I138+I143+I148+I157+I182+I187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26</v>
      </c>
      <c s="6"/>
      <c s="18" t="s">
        <v>27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31</v>
      </c>
      <c s="29" t="s">
        <v>46</v>
      </c>
      <c s="25" t="s">
        <v>47</v>
      </c>
      <c s="30" t="s">
        <v>48</v>
      </c>
      <c s="31" t="s">
        <v>49</v>
      </c>
      <c s="32">
        <v>208.2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51</v>
      </c>
    </row>
    <row r="11" spans="1:5" ht="114.7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6" ht="12.75">
      <c r="A13" s="25" t="s">
        <v>45</v>
      </c>
      <c s="29" t="s">
        <v>25</v>
      </c>
      <c s="29" t="s">
        <v>56</v>
      </c>
      <c s="25" t="s">
        <v>47</v>
      </c>
      <c s="30" t="s">
        <v>57</v>
      </c>
      <c s="31" t="s">
        <v>49</v>
      </c>
      <c s="32">
        <v>326.16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58</v>
      </c>
    </row>
    <row r="15" spans="1:5" ht="51">
      <c r="A15" s="36" t="s">
        <v>52</v>
      </c>
      <c r="E15" s="37" t="s">
        <v>59</v>
      </c>
    </row>
    <row r="16" spans="1:5" ht="25.5">
      <c r="A16" t="s">
        <v>54</v>
      </c>
      <c r="E16" s="35" t="s">
        <v>55</v>
      </c>
    </row>
    <row r="17" spans="1:16" ht="12.75">
      <c r="A17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49</v>
      </c>
      <c s="32">
        <v>20.9</v>
      </c>
      <c s="33">
        <v>0</v>
      </c>
      <c s="33">
        <f>ROUND(ROUND(H17,4)*ROUND(G17,5),4)</f>
      </c>
      <c r="O17">
        <f>(I17*21)/100</f>
      </c>
      <c t="s">
        <v>25</v>
      </c>
    </row>
    <row r="18" spans="1:5" ht="12.75">
      <c r="A18" s="34" t="s">
        <v>50</v>
      </c>
      <c r="E18" s="35" t="s">
        <v>47</v>
      </c>
    </row>
    <row r="19" spans="1:5" ht="38.25">
      <c r="A19" s="36" t="s">
        <v>52</v>
      </c>
      <c r="E19" s="37" t="s">
        <v>62</v>
      </c>
    </row>
    <row r="20" spans="1:5" ht="25.5">
      <c r="A20" t="s">
        <v>54</v>
      </c>
      <c r="E20" s="35" t="s">
        <v>55</v>
      </c>
    </row>
    <row r="21" spans="1:18" ht="12.75" customHeight="1">
      <c r="A21" s="6" t="s">
        <v>43</v>
      </c>
      <c s="6"/>
      <c s="39" t="s">
        <v>31</v>
      </c>
      <c s="6"/>
      <c s="27" t="s">
        <v>63</v>
      </c>
      <c s="6"/>
      <c s="6"/>
      <c s="6"/>
      <c s="40">
        <f>0+Q21</f>
      </c>
      <c r="O21">
        <f>0+R21</f>
      </c>
      <c r="Q21">
        <f>0+I22+I26+I30+I34+I38+I42+I46+I50+I54+I58+I62+I66+I70+I74+I78+I82+I86+I90+I94+I98+I102+I106+I110+I114+I118+I122+I126+I130+I134</f>
      </c>
      <c>
        <f>0+O22+O26+O30+O34+O38+O42+O46+O50+O54+O58+O62+O66+O70+O74+O78+O82+O86+O90+O94+O98+O102+O106+O110+O114+O118+O122+O126+O130+O134</f>
      </c>
    </row>
    <row r="22" spans="1:16" ht="25.5">
      <c r="A22" s="25" t="s">
        <v>45</v>
      </c>
      <c s="29" t="s">
        <v>24</v>
      </c>
      <c s="29" t="s">
        <v>64</v>
      </c>
      <c s="25" t="s">
        <v>47</v>
      </c>
      <c s="30" t="s">
        <v>65</v>
      </c>
      <c s="31" t="s">
        <v>66</v>
      </c>
      <c s="32">
        <v>9.5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52</v>
      </c>
      <c r="E24" s="37" t="s">
        <v>67</v>
      </c>
    </row>
    <row r="25" spans="1:5" ht="63.75">
      <c r="A25" t="s">
        <v>54</v>
      </c>
      <c r="E25" s="35" t="s">
        <v>68</v>
      </c>
    </row>
    <row r="26" spans="1:16" ht="25.5">
      <c r="A26" s="25" t="s">
        <v>45</v>
      </c>
      <c s="29" t="s">
        <v>22</v>
      </c>
      <c s="29" t="s">
        <v>69</v>
      </c>
      <c s="25" t="s">
        <v>47</v>
      </c>
      <c s="30" t="s">
        <v>70</v>
      </c>
      <c s="31" t="s">
        <v>71</v>
      </c>
      <c s="32">
        <v>209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12.75">
      <c r="A27" s="34" t="s">
        <v>50</v>
      </c>
      <c r="E27" s="35" t="s">
        <v>72</v>
      </c>
    </row>
    <row r="28" spans="1:5" ht="38.25">
      <c r="A28" s="36" t="s">
        <v>52</v>
      </c>
      <c r="E28" s="37" t="s">
        <v>73</v>
      </c>
    </row>
    <row r="29" spans="1:5" ht="25.5">
      <c r="A29" t="s">
        <v>54</v>
      </c>
      <c r="E29" s="35" t="s">
        <v>74</v>
      </c>
    </row>
    <row r="30" spans="1:16" ht="12.75">
      <c r="A30" s="25" t="s">
        <v>45</v>
      </c>
      <c s="29" t="s">
        <v>37</v>
      </c>
      <c s="29" t="s">
        <v>75</v>
      </c>
      <c s="25" t="s">
        <v>47</v>
      </c>
      <c s="30" t="s">
        <v>76</v>
      </c>
      <c s="31" t="s">
        <v>66</v>
      </c>
      <c s="32">
        <v>20.3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12.75">
      <c r="A31" s="34" t="s">
        <v>50</v>
      </c>
      <c r="E31" s="35" t="s">
        <v>47</v>
      </c>
    </row>
    <row r="32" spans="1:5" ht="51">
      <c r="A32" s="36" t="s">
        <v>52</v>
      </c>
      <c r="E32" s="37" t="s">
        <v>77</v>
      </c>
    </row>
    <row r="33" spans="1:5" ht="63.75">
      <c r="A33" t="s">
        <v>54</v>
      </c>
      <c r="E33" s="35" t="s">
        <v>68</v>
      </c>
    </row>
    <row r="34" spans="1:16" ht="12.75">
      <c r="A34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71</v>
      </c>
      <c s="32">
        <v>487.2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72</v>
      </c>
    </row>
    <row r="36" spans="1:5" ht="38.25">
      <c r="A36" s="36" t="s">
        <v>52</v>
      </c>
      <c r="E36" s="37" t="s">
        <v>81</v>
      </c>
    </row>
    <row r="37" spans="1:5" ht="25.5">
      <c r="A37" t="s">
        <v>54</v>
      </c>
      <c r="E37" s="35" t="s">
        <v>74</v>
      </c>
    </row>
    <row r="38" spans="1:16" ht="25.5">
      <c r="A38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66</v>
      </c>
      <c s="32">
        <v>47.952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85</v>
      </c>
    </row>
    <row r="41" spans="1:5" ht="63.75">
      <c r="A41" t="s">
        <v>54</v>
      </c>
      <c r="E41" s="35" t="s">
        <v>68</v>
      </c>
    </row>
    <row r="42" spans="1:16" ht="25.5">
      <c r="A42" s="25" t="s">
        <v>45</v>
      </c>
      <c s="29" t="s">
        <v>40</v>
      </c>
      <c s="29" t="s">
        <v>86</v>
      </c>
      <c s="25" t="s">
        <v>47</v>
      </c>
      <c s="30" t="s">
        <v>87</v>
      </c>
      <c s="31" t="s">
        <v>66</v>
      </c>
      <c s="32">
        <v>85.628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12.75">
      <c r="A43" s="34" t="s">
        <v>50</v>
      </c>
      <c r="E43" s="35" t="s">
        <v>47</v>
      </c>
    </row>
    <row r="44" spans="1:5" ht="114.75">
      <c r="A44" s="36" t="s">
        <v>52</v>
      </c>
      <c r="E44" s="37" t="s">
        <v>88</v>
      </c>
    </row>
    <row r="45" spans="1:5" ht="63.75">
      <c r="A45" t="s">
        <v>54</v>
      </c>
      <c r="E45" s="35" t="s">
        <v>68</v>
      </c>
    </row>
    <row r="46" spans="1:16" ht="25.5">
      <c r="A46" s="25" t="s">
        <v>45</v>
      </c>
      <c s="29" t="s">
        <v>42</v>
      </c>
      <c s="29" t="s">
        <v>89</v>
      </c>
      <c s="25" t="s">
        <v>47</v>
      </c>
      <c s="30" t="s">
        <v>90</v>
      </c>
      <c s="31" t="s">
        <v>71</v>
      </c>
      <c s="32">
        <v>1294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47</v>
      </c>
    </row>
    <row r="48" spans="1:5" ht="63.75">
      <c r="A48" s="36" t="s">
        <v>52</v>
      </c>
      <c r="E48" s="37" t="s">
        <v>91</v>
      </c>
    </row>
    <row r="49" spans="1:5" ht="25.5">
      <c r="A49" t="s">
        <v>54</v>
      </c>
      <c r="E49" s="35" t="s">
        <v>74</v>
      </c>
    </row>
    <row r="50" spans="1:16" ht="25.5">
      <c r="A50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66</v>
      </c>
      <c s="32">
        <v>60.385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47</v>
      </c>
    </row>
    <row r="52" spans="1:5" ht="38.25">
      <c r="A52" s="36" t="s">
        <v>52</v>
      </c>
      <c r="E52" s="37" t="s">
        <v>95</v>
      </c>
    </row>
    <row r="53" spans="1:5" ht="63.75">
      <c r="A53" t="s">
        <v>54</v>
      </c>
      <c r="E53" s="35" t="s">
        <v>68</v>
      </c>
    </row>
    <row r="54" spans="1:16" ht="25.5">
      <c r="A54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71</v>
      </c>
      <c s="32">
        <v>845.4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47</v>
      </c>
    </row>
    <row r="56" spans="1:5" ht="38.25">
      <c r="A56" s="36" t="s">
        <v>52</v>
      </c>
      <c r="E56" s="37" t="s">
        <v>99</v>
      </c>
    </row>
    <row r="57" spans="1:5" ht="25.5">
      <c r="A57" t="s">
        <v>54</v>
      </c>
      <c r="E57" s="35" t="s">
        <v>74</v>
      </c>
    </row>
    <row r="58" spans="1:16" ht="12.75">
      <c r="A58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103</v>
      </c>
      <c s="32">
        <v>30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47</v>
      </c>
    </row>
    <row r="60" spans="1:5" ht="38.25">
      <c r="A60" s="36" t="s">
        <v>52</v>
      </c>
      <c r="E60" s="37" t="s">
        <v>104</v>
      </c>
    </row>
    <row r="61" spans="1:5" ht="63.75">
      <c r="A61" t="s">
        <v>54</v>
      </c>
      <c r="E61" s="35" t="s">
        <v>68</v>
      </c>
    </row>
    <row r="62" spans="1:16" ht="12.75">
      <c r="A62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71</v>
      </c>
      <c s="32">
        <v>97.5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52</v>
      </c>
      <c r="E64" s="37" t="s">
        <v>108</v>
      </c>
    </row>
    <row r="65" spans="1:5" ht="25.5">
      <c r="A65" t="s">
        <v>54</v>
      </c>
      <c r="E65" s="35" t="s">
        <v>74</v>
      </c>
    </row>
    <row r="66" spans="1:16" ht="25.5">
      <c r="A66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103</v>
      </c>
      <c s="32">
        <v>700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12.75">
      <c r="A67" s="34" t="s">
        <v>50</v>
      </c>
      <c r="E67" s="35" t="s">
        <v>47</v>
      </c>
    </row>
    <row r="68" spans="1:5" ht="38.25">
      <c r="A68" s="36" t="s">
        <v>52</v>
      </c>
      <c r="E68" s="37" t="s">
        <v>112</v>
      </c>
    </row>
    <row r="69" spans="1:5" ht="63.75">
      <c r="A69" t="s">
        <v>54</v>
      </c>
      <c r="E69" s="35" t="s">
        <v>68</v>
      </c>
    </row>
    <row r="70" spans="1:16" ht="25.5">
      <c r="A70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71</v>
      </c>
      <c s="32">
        <v>4725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47</v>
      </c>
    </row>
    <row r="72" spans="1:5" ht="38.25">
      <c r="A72" s="36" t="s">
        <v>52</v>
      </c>
      <c r="E72" s="37" t="s">
        <v>116</v>
      </c>
    </row>
    <row r="73" spans="1:5" ht="25.5">
      <c r="A73" t="s">
        <v>54</v>
      </c>
      <c r="E73" s="35" t="s">
        <v>74</v>
      </c>
    </row>
    <row r="74" spans="1:16" ht="12.75">
      <c r="A74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66</v>
      </c>
      <c s="32">
        <v>51.81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72</v>
      </c>
    </row>
    <row r="76" spans="1:5" ht="51">
      <c r="A76" s="36" t="s">
        <v>52</v>
      </c>
      <c r="E76" s="37" t="s">
        <v>120</v>
      </c>
    </row>
    <row r="77" spans="1:5" ht="369.75">
      <c r="A77" t="s">
        <v>54</v>
      </c>
      <c r="E77" s="35" t="s">
        <v>121</v>
      </c>
    </row>
    <row r="78" spans="1:16" ht="12.75">
      <c r="A78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66</v>
      </c>
      <c s="32">
        <v>518.1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47</v>
      </c>
    </row>
    <row r="80" spans="1:5" ht="51">
      <c r="A80" s="36" t="s">
        <v>52</v>
      </c>
      <c r="E80" s="37" t="s">
        <v>125</v>
      </c>
    </row>
    <row r="81" spans="1:5" ht="25.5">
      <c r="A81" t="s">
        <v>54</v>
      </c>
      <c r="E81" s="35" t="s">
        <v>126</v>
      </c>
    </row>
    <row r="82" spans="1:16" ht="12.75">
      <c r="A82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66</v>
      </c>
      <c s="32">
        <v>88.58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47</v>
      </c>
    </row>
    <row r="84" spans="1:5" ht="51">
      <c r="A84" s="36" t="s">
        <v>52</v>
      </c>
      <c r="E84" s="37" t="s">
        <v>130</v>
      </c>
    </row>
    <row r="85" spans="1:5" ht="306">
      <c r="A85" t="s">
        <v>54</v>
      </c>
      <c r="E85" s="35" t="s">
        <v>131</v>
      </c>
    </row>
    <row r="86" spans="1:16" ht="12.75">
      <c r="A86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66</v>
      </c>
      <c s="32">
        <v>48.6</v>
      </c>
      <c s="33">
        <v>0</v>
      </c>
      <c s="33">
        <f>ROUND(ROUND(H86,4)*ROUND(G86,5),4)</f>
      </c>
      <c r="O86">
        <f>(I86*21)/100</f>
      </c>
      <c t="s">
        <v>25</v>
      </c>
    </row>
    <row r="87" spans="1:5" ht="12.75">
      <c r="A87" s="34" t="s">
        <v>50</v>
      </c>
      <c r="E87" s="35" t="s">
        <v>47</v>
      </c>
    </row>
    <row r="88" spans="1:5" ht="38.25">
      <c r="A88" s="36" t="s">
        <v>52</v>
      </c>
      <c r="E88" s="37" t="s">
        <v>135</v>
      </c>
    </row>
    <row r="89" spans="1:5" ht="318.75">
      <c r="A89" t="s">
        <v>54</v>
      </c>
      <c r="E89" s="35" t="s">
        <v>136</v>
      </c>
    </row>
    <row r="90" spans="1:16" ht="12.75">
      <c r="A90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66</v>
      </c>
      <c s="32">
        <v>27</v>
      </c>
      <c s="33">
        <v>0</v>
      </c>
      <c s="33">
        <f>ROUND(ROUND(H90,4)*ROUND(G90,5),4)</f>
      </c>
      <c r="O90">
        <f>(I90*21)/100</f>
      </c>
      <c t="s">
        <v>25</v>
      </c>
    </row>
    <row r="91" spans="1:5" ht="12.75">
      <c r="A91" s="34" t="s">
        <v>50</v>
      </c>
      <c r="E91" s="35" t="s">
        <v>47</v>
      </c>
    </row>
    <row r="92" spans="1:5" ht="51">
      <c r="A92" s="36" t="s">
        <v>52</v>
      </c>
      <c r="E92" s="37" t="s">
        <v>140</v>
      </c>
    </row>
    <row r="93" spans="1:5" ht="318.75">
      <c r="A93" t="s">
        <v>54</v>
      </c>
      <c r="E93" s="35" t="s">
        <v>136</v>
      </c>
    </row>
    <row r="94" spans="1:16" ht="12.75">
      <c r="A94" s="25" t="s">
        <v>45</v>
      </c>
      <c s="29" t="s">
        <v>141</v>
      </c>
      <c s="29" t="s">
        <v>142</v>
      </c>
      <c s="25" t="s">
        <v>47</v>
      </c>
      <c s="30" t="s">
        <v>124</v>
      </c>
      <c s="31" t="s">
        <v>66</v>
      </c>
      <c s="32">
        <v>270</v>
      </c>
      <c s="33">
        <v>0</v>
      </c>
      <c s="33">
        <f>ROUND(ROUND(H94,4)*ROUND(G94,5),4)</f>
      </c>
      <c r="O94">
        <f>(I94*21)/100</f>
      </c>
      <c t="s">
        <v>25</v>
      </c>
    </row>
    <row r="95" spans="1:5" ht="12.75">
      <c r="A95" s="34" t="s">
        <v>50</v>
      </c>
      <c r="E95" s="35" t="s">
        <v>47</v>
      </c>
    </row>
    <row r="96" spans="1:5" ht="51">
      <c r="A96" s="36" t="s">
        <v>52</v>
      </c>
      <c r="E96" s="37" t="s">
        <v>143</v>
      </c>
    </row>
    <row r="97" spans="1:5" ht="25.5">
      <c r="A97" t="s">
        <v>54</v>
      </c>
      <c r="E97" s="35" t="s">
        <v>126</v>
      </c>
    </row>
    <row r="98" spans="1:16" ht="12.75">
      <c r="A98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66</v>
      </c>
      <c s="32">
        <v>27</v>
      </c>
      <c s="33">
        <v>0</v>
      </c>
      <c s="33">
        <f>ROUND(ROUND(H98,4)*ROUND(G98,5),4)</f>
      </c>
      <c r="O98">
        <f>(I98*21)/100</f>
      </c>
      <c t="s">
        <v>25</v>
      </c>
    </row>
    <row r="99" spans="1:5" ht="12.75">
      <c r="A99" s="34" t="s">
        <v>50</v>
      </c>
      <c r="E99" s="35" t="s">
        <v>47</v>
      </c>
    </row>
    <row r="100" spans="1:5" ht="51">
      <c r="A100" s="36" t="s">
        <v>52</v>
      </c>
      <c r="E100" s="37" t="s">
        <v>140</v>
      </c>
    </row>
    <row r="101" spans="1:5" ht="191.25">
      <c r="A101" t="s">
        <v>54</v>
      </c>
      <c r="E101" s="35" t="s">
        <v>147</v>
      </c>
    </row>
    <row r="102" spans="1:16" ht="12.75">
      <c r="A102" s="25" t="s">
        <v>45</v>
      </c>
      <c s="29" t="s">
        <v>148</v>
      </c>
      <c s="29" t="s">
        <v>149</v>
      </c>
      <c s="25" t="s">
        <v>47</v>
      </c>
      <c s="30" t="s">
        <v>150</v>
      </c>
      <c s="31" t="s">
        <v>66</v>
      </c>
      <c s="32">
        <v>46.78</v>
      </c>
      <c s="33">
        <v>0</v>
      </c>
      <c s="33">
        <f>ROUND(ROUND(H102,4)*ROUND(G102,5),4)</f>
      </c>
      <c r="O102">
        <f>(I102*21)/100</f>
      </c>
      <c t="s">
        <v>25</v>
      </c>
    </row>
    <row r="103" spans="1:5" ht="12.75">
      <c r="A103" s="34" t="s">
        <v>50</v>
      </c>
      <c r="E103" s="35" t="s">
        <v>47</v>
      </c>
    </row>
    <row r="104" spans="1:5" ht="38.25">
      <c r="A104" s="36" t="s">
        <v>52</v>
      </c>
      <c r="E104" s="37" t="s">
        <v>151</v>
      </c>
    </row>
    <row r="105" spans="1:5" ht="242.25">
      <c r="A105" t="s">
        <v>54</v>
      </c>
      <c r="E105" s="35" t="s">
        <v>152</v>
      </c>
    </row>
    <row r="106" spans="1:16" ht="12.75">
      <c r="A106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66</v>
      </c>
      <c s="32">
        <v>21.6</v>
      </c>
      <c s="33">
        <v>0</v>
      </c>
      <c s="33">
        <f>ROUND(ROUND(H106,4)*ROUND(G106,5),4)</f>
      </c>
      <c r="O106">
        <f>(I106*21)/100</f>
      </c>
      <c t="s">
        <v>25</v>
      </c>
    </row>
    <row r="107" spans="1:5" ht="12.75">
      <c r="A107" s="34" t="s">
        <v>50</v>
      </c>
      <c r="E107" s="35" t="s">
        <v>47</v>
      </c>
    </row>
    <row r="108" spans="1:5" ht="38.25">
      <c r="A108" s="36" t="s">
        <v>52</v>
      </c>
      <c r="E108" s="37" t="s">
        <v>156</v>
      </c>
    </row>
    <row r="109" spans="1:5" ht="229.5">
      <c r="A109" t="s">
        <v>54</v>
      </c>
      <c r="E109" s="35" t="s">
        <v>157</v>
      </c>
    </row>
    <row r="110" spans="1:16" ht="12.75">
      <c r="A110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66</v>
      </c>
      <c s="32">
        <v>66.978</v>
      </c>
      <c s="33">
        <v>0</v>
      </c>
      <c s="33">
        <f>ROUND(ROUND(H110,4)*ROUND(G110,5),4)</f>
      </c>
      <c r="O110">
        <f>(I110*21)/100</f>
      </c>
      <c t="s">
        <v>25</v>
      </c>
    </row>
    <row r="111" spans="1:5" ht="12.75">
      <c r="A111" s="34" t="s">
        <v>50</v>
      </c>
      <c r="E111" s="35" t="s">
        <v>47</v>
      </c>
    </row>
    <row r="112" spans="1:5" ht="25.5">
      <c r="A112" s="36" t="s">
        <v>52</v>
      </c>
      <c r="E112" s="37" t="s">
        <v>161</v>
      </c>
    </row>
    <row r="113" spans="1:5" ht="229.5">
      <c r="A113" t="s">
        <v>54</v>
      </c>
      <c r="E113" s="35" t="s">
        <v>157</v>
      </c>
    </row>
    <row r="114" spans="1:16" ht="12.75">
      <c r="A114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165</v>
      </c>
      <c s="32">
        <v>1036.19</v>
      </c>
      <c s="33">
        <v>0</v>
      </c>
      <c s="33">
        <f>ROUND(ROUND(H114,4)*ROUND(G114,5),4)</f>
      </c>
      <c r="O114">
        <f>(I114*21)/100</f>
      </c>
      <c t="s">
        <v>25</v>
      </c>
    </row>
    <row r="115" spans="1:5" ht="12.75">
      <c r="A115" s="34" t="s">
        <v>50</v>
      </c>
      <c r="E115" s="35" t="s">
        <v>47</v>
      </c>
    </row>
    <row r="116" spans="1:5" ht="38.25">
      <c r="A116" s="36" t="s">
        <v>52</v>
      </c>
      <c r="E116" s="37" t="s">
        <v>166</v>
      </c>
    </row>
    <row r="117" spans="1:5" ht="25.5">
      <c r="A117" t="s">
        <v>54</v>
      </c>
      <c r="E117" s="35" t="s">
        <v>167</v>
      </c>
    </row>
    <row r="118" spans="1:16" ht="12.75">
      <c r="A118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165</v>
      </c>
      <c s="32">
        <v>210</v>
      </c>
      <c s="33">
        <v>0</v>
      </c>
      <c s="33">
        <f>ROUND(ROUND(H118,4)*ROUND(G118,5),4)</f>
      </c>
      <c r="O118">
        <f>(I118*21)/100</f>
      </c>
      <c t="s">
        <v>25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52</v>
      </c>
      <c r="E120" s="37" t="s">
        <v>171</v>
      </c>
    </row>
    <row r="121" spans="1:5" ht="12.75">
      <c r="A121" t="s">
        <v>54</v>
      </c>
      <c r="E121" s="35" t="s">
        <v>172</v>
      </c>
    </row>
    <row r="122" spans="1:16" ht="12.75">
      <c r="A122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165</v>
      </c>
      <c s="32">
        <v>50</v>
      </c>
      <c s="33">
        <v>0</v>
      </c>
      <c s="33">
        <f>ROUND(ROUND(H122,4)*ROUND(G122,5),4)</f>
      </c>
      <c r="O122">
        <f>(I122*21)/100</f>
      </c>
      <c t="s">
        <v>25</v>
      </c>
    </row>
    <row r="123" spans="1:5" ht="12.75">
      <c r="A123" s="34" t="s">
        <v>50</v>
      </c>
      <c r="E123" s="35" t="s">
        <v>47</v>
      </c>
    </row>
    <row r="124" spans="1:5" ht="38.25">
      <c r="A124" s="36" t="s">
        <v>52</v>
      </c>
      <c r="E124" s="37" t="s">
        <v>176</v>
      </c>
    </row>
    <row r="125" spans="1:5" ht="38.25">
      <c r="A125" t="s">
        <v>54</v>
      </c>
      <c r="E125" s="35" t="s">
        <v>177</v>
      </c>
    </row>
    <row r="126" spans="1:16" ht="12.75">
      <c r="A126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165</v>
      </c>
      <c s="32">
        <v>160</v>
      </c>
      <c s="33">
        <v>0</v>
      </c>
      <c s="33">
        <f>ROUND(ROUND(H126,4)*ROUND(G126,5),4)</f>
      </c>
      <c r="O126">
        <f>(I126*21)/100</f>
      </c>
      <c t="s">
        <v>25</v>
      </c>
    </row>
    <row r="127" spans="1:5" ht="12.75">
      <c r="A127" s="34" t="s">
        <v>50</v>
      </c>
      <c r="E127" s="35" t="s">
        <v>47</v>
      </c>
    </row>
    <row r="128" spans="1:5" ht="38.25">
      <c r="A128" s="36" t="s">
        <v>52</v>
      </c>
      <c r="E128" s="37" t="s">
        <v>181</v>
      </c>
    </row>
    <row r="129" spans="1:5" ht="38.25">
      <c r="A129" t="s">
        <v>54</v>
      </c>
      <c r="E129" s="35" t="s">
        <v>182</v>
      </c>
    </row>
    <row r="130" spans="1:16" ht="12.75">
      <c r="A130" s="25" t="s">
        <v>45</v>
      </c>
      <c s="29" t="s">
        <v>183</v>
      </c>
      <c s="29" t="s">
        <v>184</v>
      </c>
      <c s="25" t="s">
        <v>185</v>
      </c>
      <c s="30" t="s">
        <v>186</v>
      </c>
      <c s="31" t="s">
        <v>66</v>
      </c>
      <c s="32">
        <v>25.2</v>
      </c>
      <c s="33">
        <v>0</v>
      </c>
      <c s="33">
        <f>ROUND(ROUND(H130,4)*ROUND(G130,5),4)</f>
      </c>
      <c r="O130">
        <f>(I130*21)/100</f>
      </c>
      <c t="s">
        <v>25</v>
      </c>
    </row>
    <row r="131" spans="1:5" ht="12.75">
      <c r="A131" s="34" t="s">
        <v>50</v>
      </c>
      <c r="E131" s="35" t="s">
        <v>47</v>
      </c>
    </row>
    <row r="132" spans="1:5" ht="38.25">
      <c r="A132" s="36" t="s">
        <v>52</v>
      </c>
      <c r="E132" s="37" t="s">
        <v>187</v>
      </c>
    </row>
    <row r="133" spans="1:5" ht="12.75">
      <c r="A133" t="s">
        <v>54</v>
      </c>
      <c r="E133" s="35" t="s">
        <v>47</v>
      </c>
    </row>
    <row r="134" spans="1:16" ht="12.75">
      <c r="A134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165</v>
      </c>
      <c s="32">
        <v>210</v>
      </c>
      <c s="33">
        <v>0</v>
      </c>
      <c s="33">
        <f>ROUND(ROUND(H134,4)*ROUND(G134,5),4)</f>
      </c>
      <c r="O134">
        <f>(I134*21)/100</f>
      </c>
      <c t="s">
        <v>25</v>
      </c>
    </row>
    <row r="135" spans="1:5" ht="12.75">
      <c r="A135" s="34" t="s">
        <v>50</v>
      </c>
      <c r="E135" s="35" t="s">
        <v>47</v>
      </c>
    </row>
    <row r="136" spans="1:5" ht="38.25">
      <c r="A136" s="36" t="s">
        <v>52</v>
      </c>
      <c r="E136" s="37" t="s">
        <v>191</v>
      </c>
    </row>
    <row r="137" spans="1:5" ht="25.5">
      <c r="A137" t="s">
        <v>54</v>
      </c>
      <c r="E137" s="35" t="s">
        <v>192</v>
      </c>
    </row>
    <row r="138" spans="1:18" ht="12.75" customHeight="1">
      <c r="A138" s="6" t="s">
        <v>43</v>
      </c>
      <c s="6"/>
      <c s="39" t="s">
        <v>25</v>
      </c>
      <c s="6"/>
      <c s="27" t="s">
        <v>193</v>
      </c>
      <c s="6"/>
      <c s="6"/>
      <c s="6"/>
      <c s="40">
        <f>0+Q138</f>
      </c>
      <c r="O138">
        <f>0+R138</f>
      </c>
      <c r="Q138">
        <f>0+I139</f>
      </c>
      <c>
        <f>0+O139</f>
      </c>
    </row>
    <row r="139" spans="1:16" ht="12.75">
      <c r="A139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165</v>
      </c>
      <c s="32">
        <v>48.6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47</v>
      </c>
    </row>
    <row r="141" spans="1:5" ht="51">
      <c r="A141" s="36" t="s">
        <v>52</v>
      </c>
      <c r="E141" s="37" t="s">
        <v>197</v>
      </c>
    </row>
    <row r="142" spans="1:5" ht="102">
      <c r="A142" t="s">
        <v>54</v>
      </c>
      <c r="E142" s="35" t="s">
        <v>198</v>
      </c>
    </row>
    <row r="143" spans="1:18" ht="12.75" customHeight="1">
      <c r="A143" s="6" t="s">
        <v>43</v>
      </c>
      <c s="6"/>
      <c s="39" t="s">
        <v>23</v>
      </c>
      <c s="6"/>
      <c s="27" t="s">
        <v>199</v>
      </c>
      <c s="6"/>
      <c s="6"/>
      <c s="6"/>
      <c s="40">
        <f>0+Q143</f>
      </c>
      <c r="O143">
        <f>0+R143</f>
      </c>
      <c r="Q143">
        <f>0+I144</f>
      </c>
      <c>
        <f>0+O144</f>
      </c>
    </row>
    <row r="144" spans="1:16" ht="25.5">
      <c r="A144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66</v>
      </c>
      <c s="32">
        <v>20.25</v>
      </c>
      <c s="33">
        <v>0</v>
      </c>
      <c s="33">
        <f>ROUND(ROUND(H144,4)*ROUND(G144,5),4)</f>
      </c>
      <c r="O144">
        <f>(I144*21)/100</f>
      </c>
      <c t="s">
        <v>25</v>
      </c>
    </row>
    <row r="145" spans="1:5" ht="12.75">
      <c r="A145" s="34" t="s">
        <v>50</v>
      </c>
      <c r="E145" s="35" t="s">
        <v>47</v>
      </c>
    </row>
    <row r="146" spans="1:5" ht="51">
      <c r="A146" s="36" t="s">
        <v>52</v>
      </c>
      <c r="E146" s="37" t="s">
        <v>203</v>
      </c>
    </row>
    <row r="147" spans="1:5" ht="25.5">
      <c r="A147" t="s">
        <v>54</v>
      </c>
      <c r="E147" s="35" t="s">
        <v>204</v>
      </c>
    </row>
    <row r="148" spans="1:18" ht="12.75" customHeight="1">
      <c r="A148" s="6" t="s">
        <v>43</v>
      </c>
      <c s="6"/>
      <c s="39" t="s">
        <v>24</v>
      </c>
      <c s="6"/>
      <c s="27" t="s">
        <v>205</v>
      </c>
      <c s="6"/>
      <c s="6"/>
      <c s="6"/>
      <c s="40">
        <f>0+Q148</f>
      </c>
      <c r="O148">
        <f>0+R148</f>
      </c>
      <c r="Q148">
        <f>0+I149+I153</f>
      </c>
      <c>
        <f>0+O149+O153</f>
      </c>
    </row>
    <row r="149" spans="1:16" ht="12.75">
      <c r="A149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66</v>
      </c>
      <c s="32">
        <v>1.89</v>
      </c>
      <c s="33">
        <v>0</v>
      </c>
      <c s="33">
        <f>ROUND(ROUND(H149,4)*ROUND(G149,5),4)</f>
      </c>
      <c r="O149">
        <f>(I149*21)/100</f>
      </c>
      <c t="s">
        <v>25</v>
      </c>
    </row>
    <row r="150" spans="1:5" ht="12.75">
      <c r="A150" s="34" t="s">
        <v>50</v>
      </c>
      <c r="E150" s="35" t="s">
        <v>47</v>
      </c>
    </row>
    <row r="151" spans="1:5" ht="38.25">
      <c r="A151" s="36" t="s">
        <v>52</v>
      </c>
      <c r="E151" s="37" t="s">
        <v>209</v>
      </c>
    </row>
    <row r="152" spans="1:5" ht="369.75">
      <c r="A152" t="s">
        <v>54</v>
      </c>
      <c r="E152" s="35" t="s">
        <v>210</v>
      </c>
    </row>
    <row r="153" spans="1:16" ht="12.75">
      <c r="A153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66</v>
      </c>
      <c s="32">
        <v>3.78</v>
      </c>
      <c s="33">
        <v>0</v>
      </c>
      <c s="33">
        <f>ROUND(ROUND(H153,4)*ROUND(G153,5),4)</f>
      </c>
      <c r="O153">
        <f>(I153*21)/100</f>
      </c>
      <c t="s">
        <v>25</v>
      </c>
    </row>
    <row r="154" spans="1:5" ht="12.75">
      <c r="A154" s="34" t="s">
        <v>50</v>
      </c>
      <c r="E154" s="35" t="s">
        <v>47</v>
      </c>
    </row>
    <row r="155" spans="1:5" ht="38.25">
      <c r="A155" s="36" t="s">
        <v>52</v>
      </c>
      <c r="E155" s="37" t="s">
        <v>214</v>
      </c>
    </row>
    <row r="156" spans="1:5" ht="38.25">
      <c r="A156" t="s">
        <v>54</v>
      </c>
      <c r="E156" s="35" t="s">
        <v>215</v>
      </c>
    </row>
    <row r="157" spans="1:18" ht="12.75" customHeight="1">
      <c r="A157" s="6" t="s">
        <v>43</v>
      </c>
      <c s="6"/>
      <c s="39" t="s">
        <v>22</v>
      </c>
      <c s="6"/>
      <c s="27" t="s">
        <v>216</v>
      </c>
      <c s="6"/>
      <c s="6"/>
      <c s="6"/>
      <c s="40">
        <f>0+Q157</f>
      </c>
      <c r="O157">
        <f>0+R157</f>
      </c>
      <c r="Q157">
        <f>0+I158+I162+I166+I170+I174+I178</f>
      </c>
      <c>
        <f>0+O158+O162+O166+O170+O174+O178</f>
      </c>
    </row>
    <row r="158" spans="1:16" ht="12.75">
      <c r="A158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165</v>
      </c>
      <c s="32">
        <v>1058.13</v>
      </c>
      <c s="33">
        <v>0</v>
      </c>
      <c s="33">
        <f>ROUND(ROUND(H158,4)*ROUND(G158,5),4)</f>
      </c>
      <c r="O158">
        <f>(I158*21)/100</f>
      </c>
      <c t="s">
        <v>25</v>
      </c>
    </row>
    <row r="159" spans="1:5" ht="12.75">
      <c r="A159" s="34" t="s">
        <v>50</v>
      </c>
      <c r="E159" s="35" t="s">
        <v>47</v>
      </c>
    </row>
    <row r="160" spans="1:5" ht="38.25">
      <c r="A160" s="36" t="s">
        <v>52</v>
      </c>
      <c r="E160" s="37" t="s">
        <v>220</v>
      </c>
    </row>
    <row r="161" spans="1:5" ht="51">
      <c r="A161" t="s">
        <v>54</v>
      </c>
      <c r="E161" s="35" t="s">
        <v>221</v>
      </c>
    </row>
    <row r="162" spans="1:16" ht="12.75">
      <c r="A162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165</v>
      </c>
      <c s="32">
        <v>16.463</v>
      </c>
      <c s="33">
        <v>0</v>
      </c>
      <c s="33">
        <f>ROUND(ROUND(H162,4)*ROUND(G162,5),4)</f>
      </c>
      <c r="O162">
        <f>(I162*21)/100</f>
      </c>
      <c t="s">
        <v>25</v>
      </c>
    </row>
    <row r="163" spans="1:5" ht="12.75">
      <c r="A163" s="34" t="s">
        <v>50</v>
      </c>
      <c r="E163" s="35" t="s">
        <v>47</v>
      </c>
    </row>
    <row r="164" spans="1:5" ht="38.25">
      <c r="A164" s="36" t="s">
        <v>52</v>
      </c>
      <c r="E164" s="37" t="s">
        <v>225</v>
      </c>
    </row>
    <row r="165" spans="1:5" ht="153">
      <c r="A165" t="s">
        <v>54</v>
      </c>
      <c r="E165" s="35" t="s">
        <v>226</v>
      </c>
    </row>
    <row r="166" spans="1:16" ht="12.75">
      <c r="A166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165</v>
      </c>
      <c s="32">
        <v>979.629</v>
      </c>
      <c s="33">
        <v>0</v>
      </c>
      <c s="33">
        <f>ROUND(ROUND(H166,4)*ROUND(G166,5),4)</f>
      </c>
      <c r="O166">
        <f>(I166*21)/100</f>
      </c>
      <c t="s">
        <v>25</v>
      </c>
    </row>
    <row r="167" spans="1:5" ht="12.75">
      <c r="A167" s="34" t="s">
        <v>50</v>
      </c>
      <c r="E167" s="35" t="s">
        <v>47</v>
      </c>
    </row>
    <row r="168" spans="1:5" ht="51">
      <c r="A168" s="36" t="s">
        <v>52</v>
      </c>
      <c r="E168" s="37" t="s">
        <v>230</v>
      </c>
    </row>
    <row r="169" spans="1:5" ht="153">
      <c r="A169" t="s">
        <v>54</v>
      </c>
      <c r="E169" s="35" t="s">
        <v>231</v>
      </c>
    </row>
    <row r="170" spans="1:16" ht="12.75">
      <c r="A170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165</v>
      </c>
      <c s="32">
        <v>8.484</v>
      </c>
      <c s="33">
        <v>0</v>
      </c>
      <c s="33">
        <f>ROUND(ROUND(H170,4)*ROUND(G170,5),4)</f>
      </c>
      <c r="O170">
        <f>(I170*21)/100</f>
      </c>
      <c t="s">
        <v>25</v>
      </c>
    </row>
    <row r="171" spans="1:5" ht="12.75">
      <c r="A171" s="34" t="s">
        <v>50</v>
      </c>
      <c r="E171" s="35" t="s">
        <v>47</v>
      </c>
    </row>
    <row r="172" spans="1:5" ht="38.25">
      <c r="A172" s="36" t="s">
        <v>52</v>
      </c>
      <c r="E172" s="37" t="s">
        <v>235</v>
      </c>
    </row>
    <row r="173" spans="1:5" ht="153">
      <c r="A173" t="s">
        <v>54</v>
      </c>
      <c r="E173" s="35" t="s">
        <v>231</v>
      </c>
    </row>
    <row r="174" spans="1:16" ht="25.5">
      <c r="A174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165</v>
      </c>
      <c s="32">
        <v>36.067</v>
      </c>
      <c s="33">
        <v>0</v>
      </c>
      <c s="33">
        <f>ROUND(ROUND(H174,4)*ROUND(G174,5),4)</f>
      </c>
      <c r="O174">
        <f>(I174*21)/100</f>
      </c>
      <c t="s">
        <v>25</v>
      </c>
    </row>
    <row r="175" spans="1:5" ht="12.75">
      <c r="A175" s="34" t="s">
        <v>50</v>
      </c>
      <c r="E175" s="35" t="s">
        <v>47</v>
      </c>
    </row>
    <row r="176" spans="1:5" ht="38.25">
      <c r="A176" s="36" t="s">
        <v>52</v>
      </c>
      <c r="E176" s="37" t="s">
        <v>239</v>
      </c>
    </row>
    <row r="177" spans="1:5" ht="153">
      <c r="A177" t="s">
        <v>54</v>
      </c>
      <c r="E177" s="35" t="s">
        <v>231</v>
      </c>
    </row>
    <row r="178" spans="1:16" ht="25.5">
      <c r="A178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165</v>
      </c>
      <c s="32">
        <v>5.909</v>
      </c>
      <c s="33">
        <v>0</v>
      </c>
      <c s="33">
        <f>ROUND(ROUND(H178,4)*ROUND(G178,5),4)</f>
      </c>
      <c r="O178">
        <f>(I178*21)/100</f>
      </c>
      <c t="s">
        <v>25</v>
      </c>
    </row>
    <row r="179" spans="1:5" ht="12.75">
      <c r="A179" s="34" t="s">
        <v>50</v>
      </c>
      <c r="E179" s="35" t="s">
        <v>47</v>
      </c>
    </row>
    <row r="180" spans="1:5" ht="38.25">
      <c r="A180" s="36" t="s">
        <v>52</v>
      </c>
      <c r="E180" s="37" t="s">
        <v>243</v>
      </c>
    </row>
    <row r="181" spans="1:5" ht="153">
      <c r="A181" t="s">
        <v>54</v>
      </c>
      <c r="E181" s="35" t="s">
        <v>231</v>
      </c>
    </row>
    <row r="182" spans="1:18" ht="12.75" customHeight="1">
      <c r="A182" s="6" t="s">
        <v>43</v>
      </c>
      <c s="6"/>
      <c s="39" t="s">
        <v>82</v>
      </c>
      <c s="6"/>
      <c s="27" t="s">
        <v>244</v>
      </c>
      <c s="6"/>
      <c s="6"/>
      <c s="6"/>
      <c s="40">
        <f>0+Q182</f>
      </c>
      <c r="O182">
        <f>0+R182</f>
      </c>
      <c r="Q182">
        <f>0+I183</f>
      </c>
      <c>
        <f>0+O183</f>
      </c>
    </row>
    <row r="183" spans="1:16" ht="12.75">
      <c r="A183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248</v>
      </c>
      <c s="32">
        <v>20</v>
      </c>
      <c s="33">
        <v>0</v>
      </c>
      <c s="33">
        <f>ROUND(ROUND(H183,4)*ROUND(G183,5),4)</f>
      </c>
      <c r="O183">
        <f>(I183*21)/100</f>
      </c>
      <c t="s">
        <v>25</v>
      </c>
    </row>
    <row r="184" spans="1:5" ht="12.75">
      <c r="A184" s="34" t="s">
        <v>50</v>
      </c>
      <c r="E184" s="35" t="s">
        <v>47</v>
      </c>
    </row>
    <row r="185" spans="1:5" ht="51">
      <c r="A185" s="36" t="s">
        <v>52</v>
      </c>
      <c r="E185" s="37" t="s">
        <v>249</v>
      </c>
    </row>
    <row r="186" spans="1:5" ht="25.5">
      <c r="A186" t="s">
        <v>54</v>
      </c>
      <c r="E186" s="35" t="s">
        <v>250</v>
      </c>
    </row>
    <row r="187" spans="1:18" ht="12.75" customHeight="1">
      <c r="A187" s="6" t="s">
        <v>43</v>
      </c>
      <c s="6"/>
      <c s="39" t="s">
        <v>40</v>
      </c>
      <c s="6"/>
      <c s="27" t="s">
        <v>251</v>
      </c>
      <c s="6"/>
      <c s="6"/>
      <c s="6"/>
      <c s="40">
        <f>0+Q187</f>
      </c>
      <c r="O187">
        <f>0+R187</f>
      </c>
      <c r="Q187">
        <f>0+I188+I192+I196+I200+I204+I208+I212+I216</f>
      </c>
      <c>
        <f>0+O188+O192+O196+O200+O204+O208+O212+O216</f>
      </c>
    </row>
    <row r="188" spans="1:16" ht="12.75">
      <c r="A18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103</v>
      </c>
      <c s="32">
        <v>18</v>
      </c>
      <c s="33">
        <v>0</v>
      </c>
      <c s="33">
        <f>ROUND(ROUND(H188,4)*ROUND(G188,5),4)</f>
      </c>
      <c r="O188">
        <f>(I188*21)/100</f>
      </c>
      <c t="s">
        <v>25</v>
      </c>
    </row>
    <row r="189" spans="1:5" ht="12.75">
      <c r="A189" s="34" t="s">
        <v>50</v>
      </c>
      <c r="E189" s="35" t="s">
        <v>47</v>
      </c>
    </row>
    <row r="190" spans="1:5" ht="51">
      <c r="A190" s="36" t="s">
        <v>52</v>
      </c>
      <c r="E190" s="37" t="s">
        <v>255</v>
      </c>
    </row>
    <row r="191" spans="1:5" ht="63.75">
      <c r="A191" t="s">
        <v>54</v>
      </c>
      <c r="E191" s="35" t="s">
        <v>256</v>
      </c>
    </row>
    <row r="192" spans="1:16" ht="25.5">
      <c r="A192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248</v>
      </c>
      <c s="32">
        <v>1</v>
      </c>
      <c s="33">
        <v>0</v>
      </c>
      <c s="33">
        <f>ROUND(ROUND(H192,4)*ROUND(G192,5),4)</f>
      </c>
      <c r="O192">
        <f>(I192*21)/100</f>
      </c>
      <c t="s">
        <v>25</v>
      </c>
    </row>
    <row r="193" spans="1:5" ht="12.75">
      <c r="A193" s="34" t="s">
        <v>50</v>
      </c>
      <c r="E193" s="35" t="s">
        <v>47</v>
      </c>
    </row>
    <row r="194" spans="1:5" ht="38.25">
      <c r="A194" s="36" t="s">
        <v>52</v>
      </c>
      <c r="E194" s="37" t="s">
        <v>260</v>
      </c>
    </row>
    <row r="195" spans="1:5" ht="25.5">
      <c r="A195" t="s">
        <v>54</v>
      </c>
      <c r="E195" s="35" t="s">
        <v>261</v>
      </c>
    </row>
    <row r="196" spans="1:16" ht="12.75">
      <c r="A196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103</v>
      </c>
      <c s="32">
        <v>156.55</v>
      </c>
      <c s="33">
        <v>0</v>
      </c>
      <c s="33">
        <f>ROUND(ROUND(H196,4)*ROUND(G196,5),4)</f>
      </c>
      <c r="O196">
        <f>(I196*21)/100</f>
      </c>
      <c t="s">
        <v>25</v>
      </c>
    </row>
    <row r="197" spans="1:5" ht="12.75">
      <c r="A197" s="34" t="s">
        <v>50</v>
      </c>
      <c r="E197" s="35" t="s">
        <v>265</v>
      </c>
    </row>
    <row r="198" spans="1:5" ht="38.25">
      <c r="A198" s="36" t="s">
        <v>52</v>
      </c>
      <c r="E198" s="37" t="s">
        <v>266</v>
      </c>
    </row>
    <row r="199" spans="1:5" ht="51">
      <c r="A199" t="s">
        <v>54</v>
      </c>
      <c r="E199" s="35" t="s">
        <v>267</v>
      </c>
    </row>
    <row r="200" spans="1:16" ht="12.75">
      <c r="A200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103</v>
      </c>
      <c s="32">
        <v>653.975</v>
      </c>
      <c s="33">
        <v>0</v>
      </c>
      <c s="33">
        <f>ROUND(ROUND(H200,4)*ROUND(G200,5),4)</f>
      </c>
      <c r="O200">
        <f>(I200*21)/100</f>
      </c>
      <c t="s">
        <v>25</v>
      </c>
    </row>
    <row r="201" spans="1:5" ht="12.75">
      <c r="A201" s="34" t="s">
        <v>50</v>
      </c>
      <c r="E201" s="35" t="s">
        <v>47</v>
      </c>
    </row>
    <row r="202" spans="1:5" ht="51">
      <c r="A202" s="36" t="s">
        <v>52</v>
      </c>
      <c r="E202" s="37" t="s">
        <v>271</v>
      </c>
    </row>
    <row r="203" spans="1:5" ht="51">
      <c r="A203" t="s">
        <v>54</v>
      </c>
      <c r="E203" s="35" t="s">
        <v>267</v>
      </c>
    </row>
    <row r="204" spans="1:16" ht="12.75">
      <c r="A204" s="25" t="s">
        <v>45</v>
      </c>
      <c s="29" t="s">
        <v>272</v>
      </c>
      <c s="29" t="s">
        <v>269</v>
      </c>
      <c s="25" t="s">
        <v>185</v>
      </c>
      <c s="30" t="s">
        <v>270</v>
      </c>
      <c s="31" t="s">
        <v>103</v>
      </c>
      <c s="32">
        <v>112.11</v>
      </c>
      <c s="33">
        <v>0</v>
      </c>
      <c s="33">
        <f>ROUND(ROUND(H204,4)*ROUND(G204,5),4)</f>
      </c>
      <c r="O204">
        <f>(I204*21)/100</f>
      </c>
      <c t="s">
        <v>25</v>
      </c>
    </row>
    <row r="205" spans="1:5" ht="12.75">
      <c r="A205" s="34" t="s">
        <v>50</v>
      </c>
      <c r="E205" s="35" t="s">
        <v>273</v>
      </c>
    </row>
    <row r="206" spans="1:5" ht="38.25">
      <c r="A206" s="36" t="s">
        <v>52</v>
      </c>
      <c r="E206" s="37" t="s">
        <v>274</v>
      </c>
    </row>
    <row r="207" spans="1:5" ht="51">
      <c r="A207" t="s">
        <v>54</v>
      </c>
      <c r="E207" s="35" t="s">
        <v>267</v>
      </c>
    </row>
    <row r="208" spans="1:16" ht="12.75">
      <c r="A208" s="25" t="s">
        <v>45</v>
      </c>
      <c s="29" t="s">
        <v>275</v>
      </c>
      <c s="29" t="s">
        <v>269</v>
      </c>
      <c s="25" t="s">
        <v>276</v>
      </c>
      <c s="30" t="s">
        <v>270</v>
      </c>
      <c s="31" t="s">
        <v>103</v>
      </c>
      <c s="32">
        <v>12.22</v>
      </c>
      <c s="33">
        <v>0</v>
      </c>
      <c s="33">
        <f>ROUND(ROUND(H208,4)*ROUND(G208,5),4)</f>
      </c>
      <c r="O208">
        <f>(I208*21)/100</f>
      </c>
      <c t="s">
        <v>25</v>
      </c>
    </row>
    <row r="209" spans="1:5" ht="12.75">
      <c r="A209" s="34" t="s">
        <v>50</v>
      </c>
      <c r="E209" s="35" t="s">
        <v>277</v>
      </c>
    </row>
    <row r="210" spans="1:5" ht="51">
      <c r="A210" s="36" t="s">
        <v>52</v>
      </c>
      <c r="E210" s="37" t="s">
        <v>278</v>
      </c>
    </row>
    <row r="211" spans="1:5" ht="51">
      <c r="A211" t="s">
        <v>54</v>
      </c>
      <c r="E211" s="35" t="s">
        <v>267</v>
      </c>
    </row>
    <row r="212" spans="1:16" ht="12.75">
      <c r="A212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103</v>
      </c>
      <c s="32">
        <v>36</v>
      </c>
      <c s="33">
        <v>0</v>
      </c>
      <c s="33">
        <f>ROUND(ROUND(H212,4)*ROUND(G212,5),4)</f>
      </c>
      <c r="O212">
        <f>(I212*21)/100</f>
      </c>
      <c t="s">
        <v>25</v>
      </c>
    </row>
    <row r="213" spans="1:5" ht="12.75">
      <c r="A213" s="34" t="s">
        <v>50</v>
      </c>
      <c r="E213" s="35" t="s">
        <v>47</v>
      </c>
    </row>
    <row r="214" spans="1:5" ht="114.75">
      <c r="A214" s="36" t="s">
        <v>52</v>
      </c>
      <c r="E214" s="37" t="s">
        <v>282</v>
      </c>
    </row>
    <row r="215" spans="1:5" ht="51">
      <c r="A215" t="s">
        <v>54</v>
      </c>
      <c r="E215" s="35" t="s">
        <v>267</v>
      </c>
    </row>
    <row r="216" spans="1:16" ht="12.75">
      <c r="A21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66</v>
      </c>
      <c s="32">
        <v>1.14</v>
      </c>
      <c s="33">
        <v>0</v>
      </c>
      <c s="33">
        <f>ROUND(ROUND(H216,4)*ROUND(G216,5),4)</f>
      </c>
      <c r="O216">
        <f>(I216*21)/100</f>
      </c>
      <c t="s">
        <v>25</v>
      </c>
    </row>
    <row r="217" spans="1:5" ht="12.75">
      <c r="A217" s="34" t="s">
        <v>50</v>
      </c>
      <c r="E217" s="35" t="s">
        <v>47</v>
      </c>
    </row>
    <row r="218" spans="1:5" ht="63.75">
      <c r="A218" s="36" t="s">
        <v>52</v>
      </c>
      <c r="E218" s="37" t="s">
        <v>286</v>
      </c>
    </row>
    <row r="219" spans="1:5" ht="102">
      <c r="A219" t="s">
        <v>54</v>
      </c>
      <c r="E219" s="35" t="s">
        <v>287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0+O9+O86+O191+O200+O213+O230+O239+O244+O261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292</v>
      </c>
      <c s="41">
        <f>0+I9+I86+I191+I200+I213+I230+I239+I244+I261</f>
      </c>
      <c r="O3" t="s">
        <v>19</v>
      </c>
      <c t="s">
        <v>24</v>
      </c>
    </row>
    <row r="4" spans="1:16" ht="15" customHeight="1">
      <c r="A4" t="s">
        <v>17</v>
      </c>
      <c s="12" t="s">
        <v>288</v>
      </c>
      <c s="13" t="s">
        <v>289</v>
      </c>
      <c s="1"/>
      <c s="14" t="s">
        <v>290</v>
      </c>
      <c s="1"/>
      <c s="1"/>
      <c s="11"/>
      <c s="11"/>
      <c r="O4" t="s">
        <v>20</v>
      </c>
      <c t="s">
        <v>24</v>
      </c>
    </row>
    <row r="5" spans="1:16" ht="12.75" customHeight="1">
      <c r="A5" t="s">
        <v>291</v>
      </c>
      <c s="16" t="s">
        <v>18</v>
      </c>
      <c s="17" t="s">
        <v>292</v>
      </c>
      <c s="6"/>
      <c s="18" t="s">
        <v>293</v>
      </c>
      <c s="6"/>
      <c s="6"/>
      <c s="6"/>
      <c s="6"/>
      <c r="O5" t="s">
        <v>21</v>
      </c>
      <c t="s">
        <v>25</v>
      </c>
    </row>
    <row r="6" spans="1:9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294</v>
      </c>
      <c s="19"/>
      <c s="27" t="s">
        <v>295</v>
      </c>
      <c s="19"/>
      <c s="19"/>
      <c s="19"/>
      <c s="28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25.5">
      <c r="A10" s="25" t="s">
        <v>45</v>
      </c>
      <c s="29" t="s">
        <v>31</v>
      </c>
      <c s="29" t="s">
        <v>296</v>
      </c>
      <c s="25" t="s">
        <v>47</v>
      </c>
      <c s="30" t="s">
        <v>297</v>
      </c>
      <c s="31" t="s">
        <v>248</v>
      </c>
      <c s="32">
        <v>12</v>
      </c>
      <c s="33">
        <v>0</v>
      </c>
      <c s="33">
        <f>ROUND(ROUND(H10,4)*ROUND(G10,5),4)</f>
      </c>
      <c r="O10">
        <f>(I10*21)/100</f>
      </c>
      <c t="s">
        <v>25</v>
      </c>
    </row>
    <row r="11" spans="1:5" ht="25.5">
      <c r="A11" s="34" t="s">
        <v>50</v>
      </c>
      <c r="E11" s="35" t="s">
        <v>297</v>
      </c>
    </row>
    <row r="12" spans="1:5" ht="12.75">
      <c r="A12" s="36" t="s">
        <v>52</v>
      </c>
      <c r="E12" s="37" t="s">
        <v>47</v>
      </c>
    </row>
    <row r="13" spans="1:5" ht="12.75">
      <c r="A13" t="s">
        <v>54</v>
      </c>
      <c r="E13" s="35" t="s">
        <v>47</v>
      </c>
    </row>
    <row r="14" spans="1:16" ht="12.75">
      <c r="A14" s="25" t="s">
        <v>45</v>
      </c>
      <c s="29" t="s">
        <v>25</v>
      </c>
      <c s="29" t="s">
        <v>298</v>
      </c>
      <c s="25" t="s">
        <v>47</v>
      </c>
      <c s="30" t="s">
        <v>299</v>
      </c>
      <c s="31" t="s">
        <v>248</v>
      </c>
      <c s="32">
        <v>2</v>
      </c>
      <c s="33">
        <v>0</v>
      </c>
      <c s="33">
        <f>ROUND(ROUND(H14,4)*ROUND(G14,5),4)</f>
      </c>
      <c r="O14">
        <f>(I14*21)/100</f>
      </c>
      <c t="s">
        <v>25</v>
      </c>
    </row>
    <row r="15" spans="1:5" ht="12.75">
      <c r="A15" s="34" t="s">
        <v>50</v>
      </c>
      <c r="E15" s="35" t="s">
        <v>299</v>
      </c>
    </row>
    <row r="16" spans="1:5" ht="12.75">
      <c r="A16" s="36" t="s">
        <v>52</v>
      </c>
      <c r="E16" s="37" t="s">
        <v>47</v>
      </c>
    </row>
    <row r="17" spans="1:5" ht="12.75">
      <c r="A17" t="s">
        <v>54</v>
      </c>
      <c r="E17" s="35" t="s">
        <v>47</v>
      </c>
    </row>
    <row r="18" spans="1:16" ht="12.75">
      <c r="A18" s="25" t="s">
        <v>45</v>
      </c>
      <c s="29" t="s">
        <v>23</v>
      </c>
      <c s="29" t="s">
        <v>300</v>
      </c>
      <c s="25" t="s">
        <v>47</v>
      </c>
      <c s="30" t="s">
        <v>301</v>
      </c>
      <c s="31" t="s">
        <v>248</v>
      </c>
      <c s="32">
        <v>2</v>
      </c>
      <c s="33">
        <v>0</v>
      </c>
      <c s="33">
        <f>ROUND(ROUND(H18,4)*ROUND(G18,5),4)</f>
      </c>
      <c r="O18">
        <f>(I18*21)/100</f>
      </c>
      <c t="s">
        <v>25</v>
      </c>
    </row>
    <row r="19" spans="1:5" ht="12.75">
      <c r="A19" s="34" t="s">
        <v>50</v>
      </c>
      <c r="E19" s="35" t="s">
        <v>301</v>
      </c>
    </row>
    <row r="20" spans="1:5" ht="12.75">
      <c r="A20" s="36" t="s">
        <v>52</v>
      </c>
      <c r="E20" s="37" t="s">
        <v>47</v>
      </c>
    </row>
    <row r="21" spans="1:5" ht="12.75">
      <c r="A21" t="s">
        <v>54</v>
      </c>
      <c r="E21" s="35" t="s">
        <v>47</v>
      </c>
    </row>
    <row r="22" spans="1:16" ht="12.75">
      <c r="A22" s="25" t="s">
        <v>45</v>
      </c>
      <c s="29" t="s">
        <v>24</v>
      </c>
      <c s="29" t="s">
        <v>302</v>
      </c>
      <c s="25" t="s">
        <v>47</v>
      </c>
      <c s="30" t="s">
        <v>303</v>
      </c>
      <c s="31" t="s">
        <v>248</v>
      </c>
      <c s="32">
        <v>2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303</v>
      </c>
    </row>
    <row r="24" spans="1:5" ht="12.75">
      <c r="A24" s="36" t="s">
        <v>52</v>
      </c>
      <c r="E24" s="37" t="s">
        <v>47</v>
      </c>
    </row>
    <row r="25" spans="1:5" ht="12.75">
      <c r="A25" t="s">
        <v>54</v>
      </c>
      <c r="E25" s="35" t="s">
        <v>47</v>
      </c>
    </row>
    <row r="26" spans="1:16" ht="25.5">
      <c r="A26" s="25" t="s">
        <v>45</v>
      </c>
      <c s="29" t="s">
        <v>22</v>
      </c>
      <c s="29" t="s">
        <v>304</v>
      </c>
      <c s="25" t="s">
        <v>47</v>
      </c>
      <c s="30" t="s">
        <v>305</v>
      </c>
      <c s="31" t="s">
        <v>103</v>
      </c>
      <c s="32">
        <v>35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25.5">
      <c r="A27" s="34" t="s">
        <v>50</v>
      </c>
      <c r="E27" s="35" t="s">
        <v>305</v>
      </c>
    </row>
    <row r="28" spans="1:5" ht="12.75">
      <c r="A28" s="36" t="s">
        <v>52</v>
      </c>
      <c r="E28" s="37" t="s">
        <v>47</v>
      </c>
    </row>
    <row r="29" spans="1:5" ht="12.75">
      <c r="A29" t="s">
        <v>54</v>
      </c>
      <c r="E29" s="35" t="s">
        <v>47</v>
      </c>
    </row>
    <row r="30" spans="1:16" ht="25.5">
      <c r="A30" s="25" t="s">
        <v>45</v>
      </c>
      <c s="29" t="s">
        <v>37</v>
      </c>
      <c s="29" t="s">
        <v>306</v>
      </c>
      <c s="25" t="s">
        <v>47</v>
      </c>
      <c s="30" t="s">
        <v>307</v>
      </c>
      <c s="31" t="s">
        <v>103</v>
      </c>
      <c s="32">
        <v>55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25.5">
      <c r="A31" s="34" t="s">
        <v>50</v>
      </c>
      <c r="E31" s="35" t="s">
        <v>307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78</v>
      </c>
      <c s="29" t="s">
        <v>308</v>
      </c>
      <c s="25" t="s">
        <v>47</v>
      </c>
      <c s="30" t="s">
        <v>309</v>
      </c>
      <c s="31" t="s">
        <v>248</v>
      </c>
      <c s="32">
        <v>10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309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82</v>
      </c>
      <c s="29" t="s">
        <v>310</v>
      </c>
      <c s="25" t="s">
        <v>47</v>
      </c>
      <c s="30" t="s">
        <v>311</v>
      </c>
      <c s="31" t="s">
        <v>248</v>
      </c>
      <c s="32">
        <v>2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311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25.5">
      <c r="A42" s="25" t="s">
        <v>45</v>
      </c>
      <c s="29" t="s">
        <v>40</v>
      </c>
      <c s="29" t="s">
        <v>312</v>
      </c>
      <c s="25" t="s">
        <v>47</v>
      </c>
      <c s="30" t="s">
        <v>313</v>
      </c>
      <c s="31" t="s">
        <v>248</v>
      </c>
      <c s="32">
        <v>2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25.5">
      <c r="A43" s="34" t="s">
        <v>50</v>
      </c>
      <c r="E43" s="35" t="s">
        <v>313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314</v>
      </c>
      <c s="25" t="s">
        <v>47</v>
      </c>
      <c s="30" t="s">
        <v>315</v>
      </c>
      <c s="31" t="s">
        <v>103</v>
      </c>
      <c s="32">
        <v>55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315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92</v>
      </c>
      <c s="29" t="s">
        <v>316</v>
      </c>
      <c s="25" t="s">
        <v>47</v>
      </c>
      <c s="30" t="s">
        <v>317</v>
      </c>
      <c s="31" t="s">
        <v>248</v>
      </c>
      <c s="32">
        <v>2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317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96</v>
      </c>
      <c s="29" t="s">
        <v>318</v>
      </c>
      <c s="25" t="s">
        <v>47</v>
      </c>
      <c s="30" t="s">
        <v>319</v>
      </c>
      <c s="31" t="s">
        <v>103</v>
      </c>
      <c s="32">
        <v>35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319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100</v>
      </c>
      <c s="29" t="s">
        <v>320</v>
      </c>
      <c s="25" t="s">
        <v>47</v>
      </c>
      <c s="30" t="s">
        <v>321</v>
      </c>
      <c s="31" t="s">
        <v>103</v>
      </c>
      <c s="32">
        <v>3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321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105</v>
      </c>
      <c s="29" t="s">
        <v>322</v>
      </c>
      <c s="25" t="s">
        <v>47</v>
      </c>
      <c s="30" t="s">
        <v>323</v>
      </c>
      <c s="31" t="s">
        <v>248</v>
      </c>
      <c s="32">
        <v>2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323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109</v>
      </c>
      <c s="29" t="s">
        <v>324</v>
      </c>
      <c s="25" t="s">
        <v>47</v>
      </c>
      <c s="30" t="s">
        <v>325</v>
      </c>
      <c s="31" t="s">
        <v>248</v>
      </c>
      <c s="32">
        <v>2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12.75">
      <c r="A67" s="34" t="s">
        <v>50</v>
      </c>
      <c r="E67" s="35" t="s">
        <v>325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113</v>
      </c>
      <c s="29" t="s">
        <v>326</v>
      </c>
      <c s="25" t="s">
        <v>47</v>
      </c>
      <c s="30" t="s">
        <v>327</v>
      </c>
      <c s="31" t="s">
        <v>248</v>
      </c>
      <c s="32">
        <v>2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327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117</v>
      </c>
      <c s="29" t="s">
        <v>326</v>
      </c>
      <c s="25" t="s">
        <v>31</v>
      </c>
      <c s="30" t="s">
        <v>328</v>
      </c>
      <c s="31" t="s">
        <v>248</v>
      </c>
      <c s="32">
        <v>1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328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122</v>
      </c>
      <c s="29" t="s">
        <v>329</v>
      </c>
      <c s="25" t="s">
        <v>47</v>
      </c>
      <c s="30" t="s">
        <v>330</v>
      </c>
      <c s="31" t="s">
        <v>248</v>
      </c>
      <c s="32">
        <v>1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330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127</v>
      </c>
      <c s="29" t="s">
        <v>331</v>
      </c>
      <c s="25" t="s">
        <v>47</v>
      </c>
      <c s="30" t="s">
        <v>332</v>
      </c>
      <c s="31" t="s">
        <v>333</v>
      </c>
      <c s="32">
        <v>1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332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8" ht="12.75" customHeight="1">
      <c r="A86" s="6" t="s">
        <v>43</v>
      </c>
      <c s="6"/>
      <c s="39" t="s">
        <v>334</v>
      </c>
      <c s="6"/>
      <c s="27" t="s">
        <v>335</v>
      </c>
      <c s="6"/>
      <c s="6"/>
      <c s="6"/>
      <c s="40">
        <f>0+Q86</f>
      </c>
      <c r="O86">
        <f>0+R86</f>
      </c>
      <c r="Q86">
        <f>0+I87+I91+I95+I99+I103+I107+I111+I115+I119+I123+I127+I131+I135+I139+I143+I147+I151+I155+I159+I163+I167+I171+I175+I179+I183+I187</f>
      </c>
      <c>
        <f>0+O87+O91+O95+O99+O103+O107+O111+O115+O119+O123+O127+O131+O135+O139+O143+O147+O151+O155+O159+O163+O167+O171+O175+O179+O183+O187</f>
      </c>
    </row>
    <row r="87" spans="1:16" ht="12.75">
      <c r="A87" s="25" t="s">
        <v>45</v>
      </c>
      <c s="29" t="s">
        <v>132</v>
      </c>
      <c s="29" t="s">
        <v>336</v>
      </c>
      <c s="25" t="s">
        <v>47</v>
      </c>
      <c s="30" t="s">
        <v>337</v>
      </c>
      <c s="31" t="s">
        <v>103</v>
      </c>
      <c s="32">
        <v>33</v>
      </c>
      <c s="33">
        <v>0</v>
      </c>
      <c s="33">
        <f>ROUND(ROUND(H87,4)*ROUND(G87,5),4)</f>
      </c>
      <c r="O87">
        <f>(I87*21)/100</f>
      </c>
      <c t="s">
        <v>25</v>
      </c>
    </row>
    <row r="88" spans="1:5" ht="12.75">
      <c r="A88" s="34" t="s">
        <v>50</v>
      </c>
      <c r="E88" s="35" t="s">
        <v>337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137</v>
      </c>
      <c s="29" t="s">
        <v>338</v>
      </c>
      <c s="25" t="s">
        <v>47</v>
      </c>
      <c s="30" t="s">
        <v>339</v>
      </c>
      <c s="31" t="s">
        <v>103</v>
      </c>
      <c s="32">
        <v>35</v>
      </c>
      <c s="33">
        <v>0</v>
      </c>
      <c s="33">
        <f>ROUND(ROUND(H91,4)*ROUND(G91,5),4)</f>
      </c>
      <c r="O91">
        <f>(I91*21)/100</f>
      </c>
      <c t="s">
        <v>25</v>
      </c>
    </row>
    <row r="92" spans="1:5" ht="12.75">
      <c r="A92" s="34" t="s">
        <v>50</v>
      </c>
      <c r="E92" s="35" t="s">
        <v>339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141</v>
      </c>
      <c s="29" t="s">
        <v>340</v>
      </c>
      <c s="25" t="s">
        <v>47</v>
      </c>
      <c s="30" t="s">
        <v>341</v>
      </c>
      <c s="31" t="s">
        <v>103</v>
      </c>
      <c s="32">
        <v>10</v>
      </c>
      <c s="33">
        <v>0</v>
      </c>
      <c s="33">
        <f>ROUND(ROUND(H95,4)*ROUND(G95,5),4)</f>
      </c>
      <c r="O95">
        <f>(I95*21)/100</f>
      </c>
      <c t="s">
        <v>25</v>
      </c>
    </row>
    <row r="96" spans="1:5" ht="12.75">
      <c r="A96" s="34" t="s">
        <v>50</v>
      </c>
      <c r="E96" s="35" t="s">
        <v>341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25.5">
      <c r="A99" s="25" t="s">
        <v>45</v>
      </c>
      <c s="29" t="s">
        <v>144</v>
      </c>
      <c s="29" t="s">
        <v>342</v>
      </c>
      <c s="25" t="s">
        <v>47</v>
      </c>
      <c s="30" t="s">
        <v>343</v>
      </c>
      <c s="31" t="s">
        <v>248</v>
      </c>
      <c s="32">
        <v>2</v>
      </c>
      <c s="33">
        <v>0</v>
      </c>
      <c s="33">
        <f>ROUND(ROUND(H99,4)*ROUND(G99,5),4)</f>
      </c>
      <c r="O99">
        <f>(I99*21)/100</f>
      </c>
      <c t="s">
        <v>25</v>
      </c>
    </row>
    <row r="100" spans="1:5" ht="25.5">
      <c r="A100" s="34" t="s">
        <v>50</v>
      </c>
      <c r="E100" s="35" t="s">
        <v>343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148</v>
      </c>
      <c s="29" t="s">
        <v>344</v>
      </c>
      <c s="25" t="s">
        <v>47</v>
      </c>
      <c s="30" t="s">
        <v>345</v>
      </c>
      <c s="31" t="s">
        <v>66</v>
      </c>
      <c s="32">
        <v>2</v>
      </c>
      <c s="33">
        <v>0</v>
      </c>
      <c s="33">
        <f>ROUND(ROUND(H103,4)*ROUND(G103,5),4)</f>
      </c>
      <c r="O103">
        <f>(I103*21)/100</f>
      </c>
      <c t="s">
        <v>25</v>
      </c>
    </row>
    <row r="104" spans="1:5" ht="12.75">
      <c r="A104" s="34" t="s">
        <v>50</v>
      </c>
      <c r="E104" s="35" t="s">
        <v>345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153</v>
      </c>
      <c s="29" t="s">
        <v>346</v>
      </c>
      <c s="25" t="s">
        <v>47</v>
      </c>
      <c s="30" t="s">
        <v>347</v>
      </c>
      <c s="31" t="s">
        <v>66</v>
      </c>
      <c s="32">
        <v>0.5</v>
      </c>
      <c s="33">
        <v>0</v>
      </c>
      <c s="33">
        <f>ROUND(ROUND(H107,4)*ROUND(G107,5),4)</f>
      </c>
      <c r="O107">
        <f>(I107*21)/100</f>
      </c>
      <c t="s">
        <v>25</v>
      </c>
    </row>
    <row r="108" spans="1:5" ht="12.75">
      <c r="A108" s="34" t="s">
        <v>50</v>
      </c>
      <c r="E108" s="35" t="s">
        <v>347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158</v>
      </c>
      <c s="29" t="s">
        <v>348</v>
      </c>
      <c s="25" t="s">
        <v>47</v>
      </c>
      <c s="30" t="s">
        <v>349</v>
      </c>
      <c s="31" t="s">
        <v>66</v>
      </c>
      <c s="32">
        <v>10.395</v>
      </c>
      <c s="33">
        <v>0</v>
      </c>
      <c s="33">
        <f>ROUND(ROUND(H111,4)*ROUND(G111,5),4)</f>
      </c>
      <c r="O111">
        <f>(I111*21)/100</f>
      </c>
      <c t="s">
        <v>25</v>
      </c>
    </row>
    <row r="112" spans="1:5" ht="12.75">
      <c r="A112" s="34" t="s">
        <v>50</v>
      </c>
      <c r="E112" s="35" t="s">
        <v>349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25.5">
      <c r="A115" s="25" t="s">
        <v>45</v>
      </c>
      <c s="29" t="s">
        <v>162</v>
      </c>
      <c s="29" t="s">
        <v>350</v>
      </c>
      <c s="25" t="s">
        <v>47</v>
      </c>
      <c s="30" t="s">
        <v>351</v>
      </c>
      <c s="31" t="s">
        <v>103</v>
      </c>
      <c s="32">
        <v>33</v>
      </c>
      <c s="33">
        <v>0</v>
      </c>
      <c s="33">
        <f>ROUND(ROUND(H115,4)*ROUND(G115,5),4)</f>
      </c>
      <c r="O115">
        <f>(I115*21)/100</f>
      </c>
      <c t="s">
        <v>25</v>
      </c>
    </row>
    <row r="116" spans="1:5" ht="25.5">
      <c r="A116" s="34" t="s">
        <v>50</v>
      </c>
      <c r="E116" s="35" t="s">
        <v>351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25.5">
      <c r="A119" s="25" t="s">
        <v>45</v>
      </c>
      <c s="29" t="s">
        <v>168</v>
      </c>
      <c s="29" t="s">
        <v>352</v>
      </c>
      <c s="25" t="s">
        <v>47</v>
      </c>
      <c s="30" t="s">
        <v>353</v>
      </c>
      <c s="31" t="s">
        <v>103</v>
      </c>
      <c s="32">
        <v>33</v>
      </c>
      <c s="33">
        <v>0</v>
      </c>
      <c s="33">
        <f>ROUND(ROUND(H119,4)*ROUND(G119,5),4)</f>
      </c>
      <c r="O119">
        <f>(I119*21)/100</f>
      </c>
      <c t="s">
        <v>25</v>
      </c>
    </row>
    <row r="120" spans="1:5" ht="25.5">
      <c r="A120" s="34" t="s">
        <v>50</v>
      </c>
      <c r="E120" s="35" t="s">
        <v>353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173</v>
      </c>
      <c s="29" t="s">
        <v>354</v>
      </c>
      <c s="25" t="s">
        <v>47</v>
      </c>
      <c s="30" t="s">
        <v>355</v>
      </c>
      <c s="31" t="s">
        <v>248</v>
      </c>
      <c s="32">
        <v>2</v>
      </c>
      <c s="33">
        <v>0</v>
      </c>
      <c s="33">
        <f>ROUND(ROUND(H123,4)*ROUND(G123,5),4)</f>
      </c>
      <c r="O123">
        <f>(I123*21)/100</f>
      </c>
      <c t="s">
        <v>25</v>
      </c>
    </row>
    <row r="124" spans="1:5" ht="12.75">
      <c r="A124" s="34" t="s">
        <v>50</v>
      </c>
      <c r="E124" s="35" t="s">
        <v>355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178</v>
      </c>
      <c s="29" t="s">
        <v>356</v>
      </c>
      <c s="25" t="s">
        <v>47</v>
      </c>
      <c s="30" t="s">
        <v>357</v>
      </c>
      <c s="31" t="s">
        <v>248</v>
      </c>
      <c s="32">
        <v>2</v>
      </c>
      <c s="33">
        <v>0</v>
      </c>
      <c s="33">
        <f>ROUND(ROUND(H127,4)*ROUND(G127,5),4)</f>
      </c>
      <c r="O127">
        <f>(I127*21)/100</f>
      </c>
      <c t="s">
        <v>25</v>
      </c>
    </row>
    <row r="128" spans="1:5" ht="12.75">
      <c r="A128" s="34" t="s">
        <v>50</v>
      </c>
      <c r="E128" s="35" t="s">
        <v>357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183</v>
      </c>
      <c s="29" t="s">
        <v>358</v>
      </c>
      <c s="25" t="s">
        <v>47</v>
      </c>
      <c s="30" t="s">
        <v>359</v>
      </c>
      <c s="31" t="s">
        <v>103</v>
      </c>
      <c s="32">
        <v>3</v>
      </c>
      <c s="33">
        <v>0</v>
      </c>
      <c s="33">
        <f>ROUND(ROUND(H131,4)*ROUND(G131,5),4)</f>
      </c>
      <c r="O131">
        <f>(I131*21)/100</f>
      </c>
      <c t="s">
        <v>25</v>
      </c>
    </row>
    <row r="132" spans="1:5" ht="12.75">
      <c r="A132" s="34" t="s">
        <v>50</v>
      </c>
      <c r="E132" s="35" t="s">
        <v>359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188</v>
      </c>
      <c s="29" t="s">
        <v>360</v>
      </c>
      <c s="25" t="s">
        <v>47</v>
      </c>
      <c s="30" t="s">
        <v>361</v>
      </c>
      <c s="31" t="s">
        <v>103</v>
      </c>
      <c s="32">
        <v>35</v>
      </c>
      <c s="33">
        <v>0</v>
      </c>
      <c s="33">
        <f>ROUND(ROUND(H135,4)*ROUND(G135,5),4)</f>
      </c>
      <c r="O135">
        <f>(I135*21)/100</f>
      </c>
      <c t="s">
        <v>25</v>
      </c>
    </row>
    <row r="136" spans="1:5" ht="12.75">
      <c r="A136" s="34" t="s">
        <v>50</v>
      </c>
      <c r="E136" s="35" t="s">
        <v>361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194</v>
      </c>
      <c s="29" t="s">
        <v>362</v>
      </c>
      <c s="25" t="s">
        <v>47</v>
      </c>
      <c s="30" t="s">
        <v>363</v>
      </c>
      <c s="31" t="s">
        <v>103</v>
      </c>
      <c s="32">
        <v>10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363</v>
      </c>
    </row>
    <row r="141" spans="1:5" ht="12.75">
      <c r="A141" s="36" t="s">
        <v>52</v>
      </c>
      <c r="E141" s="37" t="s">
        <v>47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200</v>
      </c>
      <c s="29" t="s">
        <v>364</v>
      </c>
      <c s="25" t="s">
        <v>47</v>
      </c>
      <c s="30" t="s">
        <v>365</v>
      </c>
      <c s="31" t="s">
        <v>103</v>
      </c>
      <c s="32">
        <v>33</v>
      </c>
      <c s="33">
        <v>0</v>
      </c>
      <c s="33">
        <f>ROUND(ROUND(H143,4)*ROUND(G143,5),4)</f>
      </c>
      <c r="O143">
        <f>(I143*21)/100</f>
      </c>
      <c t="s">
        <v>25</v>
      </c>
    </row>
    <row r="144" spans="1:5" ht="12.75">
      <c r="A144" s="34" t="s">
        <v>50</v>
      </c>
      <c r="E144" s="35" t="s">
        <v>365</v>
      </c>
    </row>
    <row r="145" spans="1:5" ht="12.75">
      <c r="A145" s="36" t="s">
        <v>52</v>
      </c>
      <c r="E145" s="37" t="s">
        <v>47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206</v>
      </c>
      <c s="29" t="s">
        <v>366</v>
      </c>
      <c s="25" t="s">
        <v>47</v>
      </c>
      <c s="30" t="s">
        <v>367</v>
      </c>
      <c s="31" t="s">
        <v>66</v>
      </c>
      <c s="32">
        <v>1</v>
      </c>
      <c s="33">
        <v>0</v>
      </c>
      <c s="33">
        <f>ROUND(ROUND(H147,4)*ROUND(G147,5),4)</f>
      </c>
      <c r="O147">
        <f>(I147*21)/100</f>
      </c>
      <c t="s">
        <v>25</v>
      </c>
    </row>
    <row r="148" spans="1:5" ht="12.75">
      <c r="A148" s="34" t="s">
        <v>50</v>
      </c>
      <c r="E148" s="35" t="s">
        <v>367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  <row r="151" spans="1:16" ht="12.75">
      <c r="A151" s="25" t="s">
        <v>45</v>
      </c>
      <c s="29" t="s">
        <v>211</v>
      </c>
      <c s="29" t="s">
        <v>368</v>
      </c>
      <c s="25" t="s">
        <v>47</v>
      </c>
      <c s="30" t="s">
        <v>369</v>
      </c>
      <c s="31" t="s">
        <v>165</v>
      </c>
      <c s="32">
        <v>40</v>
      </c>
      <c s="33">
        <v>0</v>
      </c>
      <c s="33">
        <f>ROUND(ROUND(H151,4)*ROUND(G151,5),4)</f>
      </c>
      <c r="O151">
        <f>(I151*21)/100</f>
      </c>
      <c t="s">
        <v>25</v>
      </c>
    </row>
    <row r="152" spans="1:5" ht="12.75">
      <c r="A152" s="34" t="s">
        <v>50</v>
      </c>
      <c r="E152" s="35" t="s">
        <v>369</v>
      </c>
    </row>
    <row r="153" spans="1:5" ht="12.75">
      <c r="A153" s="36" t="s">
        <v>52</v>
      </c>
      <c r="E153" s="37" t="s">
        <v>47</v>
      </c>
    </row>
    <row r="154" spans="1:5" ht="12.75">
      <c r="A154" t="s">
        <v>54</v>
      </c>
      <c r="E154" s="35" t="s">
        <v>47</v>
      </c>
    </row>
    <row r="155" spans="1:16" ht="12.75">
      <c r="A155" s="25" t="s">
        <v>45</v>
      </c>
      <c s="29" t="s">
        <v>217</v>
      </c>
      <c s="29" t="s">
        <v>370</v>
      </c>
      <c s="25" t="s">
        <v>47</v>
      </c>
      <c s="30" t="s">
        <v>371</v>
      </c>
      <c s="31" t="s">
        <v>248</v>
      </c>
      <c s="32">
        <v>4</v>
      </c>
      <c s="33">
        <v>0</v>
      </c>
      <c s="33">
        <f>ROUND(ROUND(H155,4)*ROUND(G155,5),4)</f>
      </c>
      <c r="O155">
        <f>(I155*21)/100</f>
      </c>
      <c t="s">
        <v>25</v>
      </c>
    </row>
    <row r="156" spans="1:5" ht="12.75">
      <c r="A156" s="34" t="s">
        <v>50</v>
      </c>
      <c r="E156" s="35" t="s">
        <v>371</v>
      </c>
    </row>
    <row r="157" spans="1:5" ht="12.75">
      <c r="A157" s="36" t="s">
        <v>52</v>
      </c>
      <c r="E157" s="37" t="s">
        <v>47</v>
      </c>
    </row>
    <row r="158" spans="1:5" ht="12.75">
      <c r="A158" t="s">
        <v>54</v>
      </c>
      <c r="E158" s="35" t="s">
        <v>47</v>
      </c>
    </row>
    <row r="159" spans="1:16" ht="12.75">
      <c r="A159" s="25" t="s">
        <v>45</v>
      </c>
      <c s="29" t="s">
        <v>222</v>
      </c>
      <c s="29" t="s">
        <v>372</v>
      </c>
      <c s="25" t="s">
        <v>47</v>
      </c>
      <c s="30" t="s">
        <v>373</v>
      </c>
      <c s="31" t="s">
        <v>248</v>
      </c>
      <c s="32">
        <v>4</v>
      </c>
      <c s="33">
        <v>0</v>
      </c>
      <c s="33">
        <f>ROUND(ROUND(H159,4)*ROUND(G159,5),4)</f>
      </c>
      <c r="O159">
        <f>(I159*21)/100</f>
      </c>
      <c t="s">
        <v>25</v>
      </c>
    </row>
    <row r="160" spans="1:5" ht="12.75">
      <c r="A160" s="34" t="s">
        <v>50</v>
      </c>
      <c r="E160" s="35" t="s">
        <v>373</v>
      </c>
    </row>
    <row r="161" spans="1:5" ht="12.75">
      <c r="A161" s="36" t="s">
        <v>52</v>
      </c>
      <c r="E161" s="37" t="s">
        <v>47</v>
      </c>
    </row>
    <row r="162" spans="1:5" ht="12.75">
      <c r="A162" t="s">
        <v>54</v>
      </c>
      <c r="E162" s="35" t="s">
        <v>47</v>
      </c>
    </row>
    <row r="163" spans="1:16" ht="12.75">
      <c r="A163" s="25" t="s">
        <v>45</v>
      </c>
      <c s="29" t="s">
        <v>227</v>
      </c>
      <c s="29" t="s">
        <v>374</v>
      </c>
      <c s="25" t="s">
        <v>47</v>
      </c>
      <c s="30" t="s">
        <v>375</v>
      </c>
      <c s="31" t="s">
        <v>66</v>
      </c>
      <c s="32">
        <v>20.8</v>
      </c>
      <c s="33">
        <v>0</v>
      </c>
      <c s="33">
        <f>ROUND(ROUND(H163,4)*ROUND(G163,5),4)</f>
      </c>
      <c r="O163">
        <f>(I163*21)/100</f>
      </c>
      <c t="s">
        <v>25</v>
      </c>
    </row>
    <row r="164" spans="1:5" ht="12.75">
      <c r="A164" s="34" t="s">
        <v>50</v>
      </c>
      <c r="E164" s="35" t="s">
        <v>375</v>
      </c>
    </row>
    <row r="165" spans="1:5" ht="12.75">
      <c r="A165" s="36" t="s">
        <v>52</v>
      </c>
      <c r="E165" s="37" t="s">
        <v>47</v>
      </c>
    </row>
    <row r="166" spans="1:5" ht="12.75">
      <c r="A166" t="s">
        <v>54</v>
      </c>
      <c r="E166" s="35" t="s">
        <v>47</v>
      </c>
    </row>
    <row r="167" spans="1:16" ht="12.75">
      <c r="A167" s="25" t="s">
        <v>45</v>
      </c>
      <c s="29" t="s">
        <v>232</v>
      </c>
      <c s="29" t="s">
        <v>376</v>
      </c>
      <c s="25" t="s">
        <v>47</v>
      </c>
      <c s="30" t="s">
        <v>377</v>
      </c>
      <c s="31" t="s">
        <v>103</v>
      </c>
      <c s="32">
        <v>3</v>
      </c>
      <c s="33">
        <v>0</v>
      </c>
      <c s="33">
        <f>ROUND(ROUND(H167,4)*ROUND(G167,5),4)</f>
      </c>
      <c r="O167">
        <f>(I167*21)/100</f>
      </c>
      <c t="s">
        <v>25</v>
      </c>
    </row>
    <row r="168" spans="1:5" ht="12.75">
      <c r="A168" s="34" t="s">
        <v>50</v>
      </c>
      <c r="E168" s="35" t="s">
        <v>377</v>
      </c>
    </row>
    <row r="169" spans="1:5" ht="12.75">
      <c r="A169" s="36" t="s">
        <v>52</v>
      </c>
      <c r="E169" s="37" t="s">
        <v>47</v>
      </c>
    </row>
    <row r="170" spans="1:5" ht="12.75">
      <c r="A170" t="s">
        <v>54</v>
      </c>
      <c r="E170" s="35" t="s">
        <v>47</v>
      </c>
    </row>
    <row r="171" spans="1:16" ht="12.75">
      <c r="A171" s="25" t="s">
        <v>45</v>
      </c>
      <c s="29" t="s">
        <v>236</v>
      </c>
      <c s="29" t="s">
        <v>378</v>
      </c>
      <c s="25" t="s">
        <v>47</v>
      </c>
      <c s="30" t="s">
        <v>379</v>
      </c>
      <c s="31" t="s">
        <v>248</v>
      </c>
      <c s="32">
        <v>3</v>
      </c>
      <c s="33">
        <v>0</v>
      </c>
      <c s="33">
        <f>ROUND(ROUND(H171,4)*ROUND(G171,5),4)</f>
      </c>
      <c r="O171">
        <f>(I171*21)/100</f>
      </c>
      <c t="s">
        <v>25</v>
      </c>
    </row>
    <row r="172" spans="1:5" ht="12.75">
      <c r="A172" s="34" t="s">
        <v>50</v>
      </c>
      <c r="E172" s="35" t="s">
        <v>379</v>
      </c>
    </row>
    <row r="173" spans="1:5" ht="12.75">
      <c r="A173" s="36" t="s">
        <v>52</v>
      </c>
      <c r="E173" s="37" t="s">
        <v>47</v>
      </c>
    </row>
    <row r="174" spans="1:5" ht="12.75">
      <c r="A174" t="s">
        <v>54</v>
      </c>
      <c r="E174" s="35" t="s">
        <v>47</v>
      </c>
    </row>
    <row r="175" spans="1:16" ht="12.75">
      <c r="A175" s="25" t="s">
        <v>45</v>
      </c>
      <c s="29" t="s">
        <v>240</v>
      </c>
      <c s="29" t="s">
        <v>380</v>
      </c>
      <c s="25" t="s">
        <v>47</v>
      </c>
      <c s="30" t="s">
        <v>381</v>
      </c>
      <c s="31" t="s">
        <v>103</v>
      </c>
      <c s="32">
        <v>33</v>
      </c>
      <c s="33">
        <v>0</v>
      </c>
      <c s="33">
        <f>ROUND(ROUND(H175,4)*ROUND(G175,5),4)</f>
      </c>
      <c r="O175">
        <f>(I175*21)/100</f>
      </c>
      <c t="s">
        <v>25</v>
      </c>
    </row>
    <row r="176" spans="1:5" ht="12.75">
      <c r="A176" s="34" t="s">
        <v>50</v>
      </c>
      <c r="E176" s="35" t="s">
        <v>381</v>
      </c>
    </row>
    <row r="177" spans="1:5" ht="12.75">
      <c r="A177" s="36" t="s">
        <v>52</v>
      </c>
      <c r="E177" s="37" t="s">
        <v>47</v>
      </c>
    </row>
    <row r="178" spans="1:5" ht="12.75">
      <c r="A178" t="s">
        <v>54</v>
      </c>
      <c r="E178" s="35" t="s">
        <v>47</v>
      </c>
    </row>
    <row r="179" spans="1:16" ht="12.75">
      <c r="A179" s="25" t="s">
        <v>45</v>
      </c>
      <c s="29" t="s">
        <v>245</v>
      </c>
      <c s="29" t="s">
        <v>382</v>
      </c>
      <c s="25" t="s">
        <v>47</v>
      </c>
      <c s="30" t="s">
        <v>383</v>
      </c>
      <c s="31" t="s">
        <v>248</v>
      </c>
      <c s="32">
        <v>1</v>
      </c>
      <c s="33">
        <v>0</v>
      </c>
      <c s="33">
        <f>ROUND(ROUND(H179,4)*ROUND(G179,5),4)</f>
      </c>
      <c r="O179">
        <f>(I179*21)/100</f>
      </c>
      <c t="s">
        <v>25</v>
      </c>
    </row>
    <row r="180" spans="1:5" ht="12.75">
      <c r="A180" s="34" t="s">
        <v>50</v>
      </c>
      <c r="E180" s="35" t="s">
        <v>383</v>
      </c>
    </row>
    <row r="181" spans="1:5" ht="12.75">
      <c r="A181" s="36" t="s">
        <v>52</v>
      </c>
      <c r="E181" s="37" t="s">
        <v>47</v>
      </c>
    </row>
    <row r="182" spans="1:5" ht="12.75">
      <c r="A182" t="s">
        <v>54</v>
      </c>
      <c r="E182" s="35" t="s">
        <v>47</v>
      </c>
    </row>
    <row r="183" spans="1:16" ht="12.75">
      <c r="A183" s="25" t="s">
        <v>45</v>
      </c>
      <c s="29" t="s">
        <v>252</v>
      </c>
      <c s="29" t="s">
        <v>384</v>
      </c>
      <c s="25" t="s">
        <v>47</v>
      </c>
      <c s="30" t="s">
        <v>385</v>
      </c>
      <c s="31" t="s">
        <v>248</v>
      </c>
      <c s="32">
        <v>1</v>
      </c>
      <c s="33">
        <v>0</v>
      </c>
      <c s="33">
        <f>ROUND(ROUND(H183,4)*ROUND(G183,5),4)</f>
      </c>
      <c r="O183">
        <f>(I183*21)/100</f>
      </c>
      <c t="s">
        <v>25</v>
      </c>
    </row>
    <row r="184" spans="1:5" ht="12.75">
      <c r="A184" s="34" t="s">
        <v>50</v>
      </c>
      <c r="E184" s="35" t="s">
        <v>385</v>
      </c>
    </row>
    <row r="185" spans="1:5" ht="12.75">
      <c r="A185" s="36" t="s">
        <v>52</v>
      </c>
      <c r="E185" s="37" t="s">
        <v>47</v>
      </c>
    </row>
    <row r="186" spans="1:5" ht="12.75">
      <c r="A186" t="s">
        <v>54</v>
      </c>
      <c r="E186" s="35" t="s">
        <v>47</v>
      </c>
    </row>
    <row r="187" spans="1:16" ht="12.75">
      <c r="A187" s="25" t="s">
        <v>45</v>
      </c>
      <c s="29" t="s">
        <v>257</v>
      </c>
      <c s="29" t="s">
        <v>386</v>
      </c>
      <c s="25" t="s">
        <v>47</v>
      </c>
      <c s="30" t="s">
        <v>387</v>
      </c>
      <c s="31" t="s">
        <v>248</v>
      </c>
      <c s="32">
        <v>3</v>
      </c>
      <c s="33">
        <v>0</v>
      </c>
      <c s="33">
        <f>ROUND(ROUND(H187,4)*ROUND(G187,5),4)</f>
      </c>
      <c r="O187">
        <f>(I187*21)/100</f>
      </c>
      <c t="s">
        <v>25</v>
      </c>
    </row>
    <row r="188" spans="1:5" ht="12.75">
      <c r="A188" s="34" t="s">
        <v>50</v>
      </c>
      <c r="E188" s="35" t="s">
        <v>387</v>
      </c>
    </row>
    <row r="189" spans="1:5" ht="12.75">
      <c r="A189" s="36" t="s">
        <v>52</v>
      </c>
      <c r="E189" s="37" t="s">
        <v>47</v>
      </c>
    </row>
    <row r="190" spans="1:5" ht="12.75">
      <c r="A190" t="s">
        <v>54</v>
      </c>
      <c r="E190" s="35" t="s">
        <v>47</v>
      </c>
    </row>
    <row r="191" spans="1:18" ht="12.75" customHeight="1">
      <c r="A191" s="6" t="s">
        <v>43</v>
      </c>
      <c s="6"/>
      <c s="39" t="s">
        <v>388</v>
      </c>
      <c s="6"/>
      <c s="27" t="s">
        <v>389</v>
      </c>
      <c s="6"/>
      <c s="6"/>
      <c s="6"/>
      <c s="40">
        <f>0+Q191</f>
      </c>
      <c r="O191">
        <f>0+R191</f>
      </c>
      <c r="Q191">
        <f>0+I192+I196</f>
      </c>
      <c>
        <f>0+O192+O196</f>
      </c>
    </row>
    <row r="192" spans="1:16" ht="25.5">
      <c r="A192" s="25" t="s">
        <v>45</v>
      </c>
      <c s="29" t="s">
        <v>262</v>
      </c>
      <c s="29" t="s">
        <v>390</v>
      </c>
      <c s="25" t="s">
        <v>47</v>
      </c>
      <c s="30" t="s">
        <v>391</v>
      </c>
      <c s="31" t="s">
        <v>248</v>
      </c>
      <c s="32">
        <v>1</v>
      </c>
      <c s="33">
        <v>0</v>
      </c>
      <c s="33">
        <f>ROUND(ROUND(H192,4)*ROUND(G192,5),4)</f>
      </c>
      <c r="O192">
        <f>(I192*21)/100</f>
      </c>
      <c t="s">
        <v>25</v>
      </c>
    </row>
    <row r="193" spans="1:5" ht="25.5">
      <c r="A193" s="34" t="s">
        <v>50</v>
      </c>
      <c r="E193" s="35" t="s">
        <v>391</v>
      </c>
    </row>
    <row r="194" spans="1:5" ht="12.75">
      <c r="A194" s="36" t="s">
        <v>52</v>
      </c>
      <c r="E194" s="37" t="s">
        <v>47</v>
      </c>
    </row>
    <row r="195" spans="1:5" ht="12.75">
      <c r="A195" t="s">
        <v>54</v>
      </c>
      <c r="E195" s="35" t="s">
        <v>47</v>
      </c>
    </row>
    <row r="196" spans="1:16" ht="12.75">
      <c r="A196" s="25" t="s">
        <v>45</v>
      </c>
      <c s="29" t="s">
        <v>268</v>
      </c>
      <c s="29" t="s">
        <v>392</v>
      </c>
      <c s="25" t="s">
        <v>47</v>
      </c>
      <c s="30" t="s">
        <v>393</v>
      </c>
      <c s="31" t="s">
        <v>248</v>
      </c>
      <c s="32">
        <v>1</v>
      </c>
      <c s="33">
        <v>0</v>
      </c>
      <c s="33">
        <f>ROUND(ROUND(H196,4)*ROUND(G196,5),4)</f>
      </c>
      <c r="O196">
        <f>(I196*21)/100</f>
      </c>
      <c t="s">
        <v>25</v>
      </c>
    </row>
    <row r="197" spans="1:5" ht="12.75">
      <c r="A197" s="34" t="s">
        <v>50</v>
      </c>
      <c r="E197" s="35" t="s">
        <v>393</v>
      </c>
    </row>
    <row r="198" spans="1:5" ht="12.75">
      <c r="A198" s="36" t="s">
        <v>52</v>
      </c>
      <c r="E198" s="37" t="s">
        <v>47</v>
      </c>
    </row>
    <row r="199" spans="1:5" ht="12.75">
      <c r="A199" t="s">
        <v>54</v>
      </c>
      <c r="E199" s="35" t="s">
        <v>47</v>
      </c>
    </row>
    <row r="200" spans="1:18" ht="12.75" customHeight="1">
      <c r="A200" s="6" t="s">
        <v>43</v>
      </c>
      <c s="6"/>
      <c s="39" t="s">
        <v>394</v>
      </c>
      <c s="6"/>
      <c s="27" t="s">
        <v>395</v>
      </c>
      <c s="6"/>
      <c s="6"/>
      <c s="6"/>
      <c s="40">
        <f>0+Q200</f>
      </c>
      <c r="O200">
        <f>0+R200</f>
      </c>
      <c r="Q200">
        <f>0+I201+I205+I209</f>
      </c>
      <c>
        <f>0+O201+O205+O209</f>
      </c>
    </row>
    <row r="201" spans="1:16" ht="12.75">
      <c r="A201" s="25" t="s">
        <v>45</v>
      </c>
      <c s="29" t="s">
        <v>272</v>
      </c>
      <c s="29" t="s">
        <v>396</v>
      </c>
      <c s="25" t="s">
        <v>47</v>
      </c>
      <c s="30" t="s">
        <v>397</v>
      </c>
      <c s="31" t="s">
        <v>49</v>
      </c>
      <c s="32">
        <v>10.4</v>
      </c>
      <c s="33">
        <v>0</v>
      </c>
      <c s="33">
        <f>ROUND(ROUND(H201,4)*ROUND(G201,5),4)</f>
      </c>
      <c r="O201">
        <f>(I201*21)/100</f>
      </c>
      <c t="s">
        <v>25</v>
      </c>
    </row>
    <row r="202" spans="1:5" ht="12.75">
      <c r="A202" s="34" t="s">
        <v>50</v>
      </c>
      <c r="E202" s="35" t="s">
        <v>397</v>
      </c>
    </row>
    <row r="203" spans="1:5" ht="12.75">
      <c r="A203" s="36" t="s">
        <v>52</v>
      </c>
      <c r="E203" s="37" t="s">
        <v>47</v>
      </c>
    </row>
    <row r="204" spans="1:5" ht="12.75">
      <c r="A204" t="s">
        <v>54</v>
      </c>
      <c r="E204" s="35" t="s">
        <v>47</v>
      </c>
    </row>
    <row r="205" spans="1:16" ht="12.75">
      <c r="A205" s="25" t="s">
        <v>45</v>
      </c>
      <c s="29" t="s">
        <v>275</v>
      </c>
      <c s="29" t="s">
        <v>398</v>
      </c>
      <c s="25" t="s">
        <v>47</v>
      </c>
      <c s="30" t="s">
        <v>399</v>
      </c>
      <c s="31" t="s">
        <v>49</v>
      </c>
      <c s="32">
        <v>155.925</v>
      </c>
      <c s="33">
        <v>0</v>
      </c>
      <c s="33">
        <f>ROUND(ROUND(H205,4)*ROUND(G205,5),4)</f>
      </c>
      <c r="O205">
        <f>(I205*21)/100</f>
      </c>
      <c t="s">
        <v>25</v>
      </c>
    </row>
    <row r="206" spans="1:5" ht="12.75">
      <c r="A206" s="34" t="s">
        <v>50</v>
      </c>
      <c r="E206" s="35" t="s">
        <v>399</v>
      </c>
    </row>
    <row r="207" spans="1:5" ht="12.75">
      <c r="A207" s="36" t="s">
        <v>52</v>
      </c>
      <c r="E207" s="37" t="s">
        <v>47</v>
      </c>
    </row>
    <row r="208" spans="1:5" ht="12.75">
      <c r="A208" t="s">
        <v>54</v>
      </c>
      <c r="E208" s="35" t="s">
        <v>47</v>
      </c>
    </row>
    <row r="209" spans="1:16" ht="12.75">
      <c r="A209" s="25" t="s">
        <v>45</v>
      </c>
      <c s="29" t="s">
        <v>279</v>
      </c>
      <c s="29" t="s">
        <v>400</v>
      </c>
      <c s="25" t="s">
        <v>47</v>
      </c>
      <c s="30" t="s">
        <v>401</v>
      </c>
      <c s="31" t="s">
        <v>49</v>
      </c>
      <c s="32">
        <v>10.4</v>
      </c>
      <c s="33">
        <v>0</v>
      </c>
      <c s="33">
        <f>ROUND(ROUND(H209,4)*ROUND(G209,5),4)</f>
      </c>
      <c r="O209">
        <f>(I209*21)/100</f>
      </c>
      <c t="s">
        <v>25</v>
      </c>
    </row>
    <row r="210" spans="1:5" ht="12.75">
      <c r="A210" s="34" t="s">
        <v>50</v>
      </c>
      <c r="E210" s="35" t="s">
        <v>401</v>
      </c>
    </row>
    <row r="211" spans="1:5" ht="12.75">
      <c r="A211" s="36" t="s">
        <v>52</v>
      </c>
      <c r="E211" s="37" t="s">
        <v>47</v>
      </c>
    </row>
    <row r="212" spans="1:5" ht="12.75">
      <c r="A212" t="s">
        <v>54</v>
      </c>
      <c r="E212" s="35" t="s">
        <v>47</v>
      </c>
    </row>
    <row r="213" spans="1:18" ht="12.75" customHeight="1">
      <c r="A213" s="6" t="s">
        <v>43</v>
      </c>
      <c s="6"/>
      <c s="39" t="s">
        <v>402</v>
      </c>
      <c s="6"/>
      <c s="27" t="s">
        <v>403</v>
      </c>
      <c s="6"/>
      <c s="6"/>
      <c s="6"/>
      <c s="40">
        <f>0+Q213</f>
      </c>
      <c r="O213">
        <f>0+R213</f>
      </c>
      <c r="Q213">
        <f>0+I214+I218+I222+I226</f>
      </c>
      <c>
        <f>0+O214+O218+O222+O226</f>
      </c>
    </row>
    <row r="214" spans="1:16" ht="12.75">
      <c r="A214" s="25" t="s">
        <v>45</v>
      </c>
      <c s="29" t="s">
        <v>283</v>
      </c>
      <c s="29" t="s">
        <v>404</v>
      </c>
      <c s="25" t="s">
        <v>47</v>
      </c>
      <c s="30" t="s">
        <v>405</v>
      </c>
      <c s="31" t="s">
        <v>406</v>
      </c>
      <c s="32">
        <v>8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405</v>
      </c>
    </row>
    <row r="216" spans="1:5" ht="12.75">
      <c r="A216" s="36" t="s">
        <v>52</v>
      </c>
      <c r="E216" s="37" t="s">
        <v>47</v>
      </c>
    </row>
    <row r="217" spans="1:5" ht="12.75">
      <c r="A217" t="s">
        <v>54</v>
      </c>
      <c r="E217" s="35" t="s">
        <v>47</v>
      </c>
    </row>
    <row r="218" spans="1:16" ht="12.75">
      <c r="A218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406</v>
      </c>
      <c s="32">
        <v>8</v>
      </c>
      <c s="33">
        <v>0</v>
      </c>
      <c s="33">
        <f>ROUND(ROUND(H218,4)*ROUND(G218,5),4)</f>
      </c>
      <c r="O218">
        <f>(I218*21)/100</f>
      </c>
      <c t="s">
        <v>25</v>
      </c>
    </row>
    <row r="219" spans="1:5" ht="12.75">
      <c r="A219" s="34" t="s">
        <v>50</v>
      </c>
      <c r="E219" s="35" t="s">
        <v>409</v>
      </c>
    </row>
    <row r="220" spans="1:5" ht="12.75">
      <c r="A220" s="36" t="s">
        <v>52</v>
      </c>
      <c r="E220" s="37" t="s">
        <v>47</v>
      </c>
    </row>
    <row r="221" spans="1:5" ht="12.75">
      <c r="A221" t="s">
        <v>54</v>
      </c>
      <c r="E221" s="35" t="s">
        <v>47</v>
      </c>
    </row>
    <row r="222" spans="1:16" ht="12.75">
      <c r="A222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406</v>
      </c>
      <c s="32">
        <v>8</v>
      </c>
      <c s="33">
        <v>0</v>
      </c>
      <c s="33">
        <f>ROUND(ROUND(H222,4)*ROUND(G222,5),4)</f>
      </c>
      <c r="O222">
        <f>(I222*21)/100</f>
      </c>
      <c t="s">
        <v>25</v>
      </c>
    </row>
    <row r="223" spans="1:5" ht="12.75">
      <c r="A223" s="34" t="s">
        <v>50</v>
      </c>
      <c r="E223" s="35" t="s">
        <v>412</v>
      </c>
    </row>
    <row r="224" spans="1:5" ht="12.75">
      <c r="A224" s="36" t="s">
        <v>52</v>
      </c>
      <c r="E224" s="37" t="s">
        <v>47</v>
      </c>
    </row>
    <row r="225" spans="1:5" ht="12.75">
      <c r="A225" t="s">
        <v>54</v>
      </c>
      <c r="E225" s="35" t="s">
        <v>47</v>
      </c>
    </row>
    <row r="226" spans="1:16" ht="12.75">
      <c r="A226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406</v>
      </c>
      <c s="32">
        <v>4</v>
      </c>
      <c s="33">
        <v>0</v>
      </c>
      <c s="33">
        <f>ROUND(ROUND(H226,4)*ROUND(G226,5),4)</f>
      </c>
      <c r="O226">
        <f>(I226*21)/100</f>
      </c>
      <c t="s">
        <v>25</v>
      </c>
    </row>
    <row r="227" spans="1:5" ht="12.75">
      <c r="A227" s="34" t="s">
        <v>50</v>
      </c>
      <c r="E227" s="35" t="s">
        <v>415</v>
      </c>
    </row>
    <row r="228" spans="1:5" ht="12.75">
      <c r="A228" s="36" t="s">
        <v>52</v>
      </c>
      <c r="E228" s="37" t="s">
        <v>47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416</v>
      </c>
      <c s="6"/>
      <c s="27" t="s">
        <v>417</v>
      </c>
      <c s="6"/>
      <c s="6"/>
      <c s="6"/>
      <c s="40">
        <f>0+Q230</f>
      </c>
      <c r="O230">
        <f>0+R230</f>
      </c>
      <c r="Q230">
        <f>0+I231+I235</f>
      </c>
      <c>
        <f>0+O231+O235</f>
      </c>
    </row>
    <row r="231" spans="1:16" ht="12.75">
      <c r="A231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248</v>
      </c>
      <c s="32">
        <v>1</v>
      </c>
      <c s="33">
        <v>0</v>
      </c>
      <c s="33">
        <f>ROUND(ROUND(H231,4)*ROUND(G231,5),4)</f>
      </c>
      <c r="O231">
        <f>(I231*21)/100</f>
      </c>
      <c t="s">
        <v>25</v>
      </c>
    </row>
    <row r="232" spans="1:5" ht="12.75">
      <c r="A232" s="34" t="s">
        <v>50</v>
      </c>
      <c r="E232" s="35" t="s">
        <v>420</v>
      </c>
    </row>
    <row r="233" spans="1:5" ht="12.75">
      <c r="A233" s="36" t="s">
        <v>52</v>
      </c>
      <c r="E233" s="37" t="s">
        <v>47</v>
      </c>
    </row>
    <row r="234" spans="1:5" ht="12.75">
      <c r="A234" t="s">
        <v>54</v>
      </c>
      <c r="E234" s="35" t="s">
        <v>47</v>
      </c>
    </row>
    <row r="235" spans="1:16" ht="12.75">
      <c r="A235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248</v>
      </c>
      <c s="32">
        <v>1</v>
      </c>
      <c s="33">
        <v>0</v>
      </c>
      <c s="33">
        <f>ROUND(ROUND(H235,4)*ROUND(G235,5),4)</f>
      </c>
      <c r="O235">
        <f>(I235*21)/100</f>
      </c>
      <c t="s">
        <v>25</v>
      </c>
    </row>
    <row r="236" spans="1:5" ht="12.75">
      <c r="A236" s="34" t="s">
        <v>50</v>
      </c>
      <c r="E236" s="35" t="s">
        <v>423</v>
      </c>
    </row>
    <row r="237" spans="1:5" ht="12.75">
      <c r="A237" s="36" t="s">
        <v>52</v>
      </c>
      <c r="E237" s="37" t="s">
        <v>47</v>
      </c>
    </row>
    <row r="238" spans="1:5" ht="12.75">
      <c r="A238" t="s">
        <v>54</v>
      </c>
      <c r="E238" s="35" t="s">
        <v>47</v>
      </c>
    </row>
    <row r="239" spans="1:18" ht="12.75" customHeight="1">
      <c r="A239" s="6" t="s">
        <v>43</v>
      </c>
      <c s="6"/>
      <c s="39" t="s">
        <v>424</v>
      </c>
      <c s="6"/>
      <c s="27" t="s">
        <v>425</v>
      </c>
      <c s="6"/>
      <c s="6"/>
      <c s="6"/>
      <c s="40">
        <f>0+Q239</f>
      </c>
      <c r="O239">
        <f>0+R239</f>
      </c>
      <c r="Q239">
        <f>0+I240</f>
      </c>
      <c>
        <f>0+O240</f>
      </c>
    </row>
    <row r="240" spans="1:16" ht="12.75">
      <c r="A240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248</v>
      </c>
      <c s="32">
        <v>1</v>
      </c>
      <c s="33">
        <v>0</v>
      </c>
      <c s="33">
        <f>ROUND(ROUND(H240,4)*ROUND(G240,5),4)</f>
      </c>
      <c r="O240">
        <f>(I240*21)/100</f>
      </c>
      <c t="s">
        <v>25</v>
      </c>
    </row>
    <row r="241" spans="1:5" ht="12.75">
      <c r="A241" s="34" t="s">
        <v>50</v>
      </c>
      <c r="E241" s="35" t="s">
        <v>428</v>
      </c>
    </row>
    <row r="242" spans="1:5" ht="12.75">
      <c r="A242" s="36" t="s">
        <v>52</v>
      </c>
      <c r="E242" s="37" t="s">
        <v>47</v>
      </c>
    </row>
    <row r="243" spans="1:5" ht="12.75">
      <c r="A243" t="s">
        <v>54</v>
      </c>
      <c r="E243" s="35" t="s">
        <v>47</v>
      </c>
    </row>
    <row r="244" spans="1:18" ht="12.75" customHeight="1">
      <c r="A244" s="6" t="s">
        <v>43</v>
      </c>
      <c s="6"/>
      <c s="39" t="s">
        <v>429</v>
      </c>
      <c s="6"/>
      <c s="27" t="s">
        <v>430</v>
      </c>
      <c s="6"/>
      <c s="6"/>
      <c s="6"/>
      <c s="40">
        <f>0+Q244</f>
      </c>
      <c r="O244">
        <f>0+R244</f>
      </c>
      <c r="Q244">
        <f>0+I245+I249+I253+I257</f>
      </c>
      <c>
        <f>0+O245+O249+O253+O257</f>
      </c>
    </row>
    <row r="245" spans="1:16" ht="12.75">
      <c r="A245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248</v>
      </c>
      <c s="32">
        <v>1</v>
      </c>
      <c s="33">
        <v>0</v>
      </c>
      <c s="33">
        <f>ROUND(ROUND(H245,4)*ROUND(G245,5),4)</f>
      </c>
      <c r="O245">
        <f>(I245*21)/100</f>
      </c>
      <c t="s">
        <v>25</v>
      </c>
    </row>
    <row r="246" spans="1:5" ht="12.75">
      <c r="A246" s="34" t="s">
        <v>50</v>
      </c>
      <c r="E246" s="35" t="s">
        <v>433</v>
      </c>
    </row>
    <row r="247" spans="1:5" ht="12.75">
      <c r="A247" s="36" t="s">
        <v>52</v>
      </c>
      <c r="E247" s="37" t="s">
        <v>47</v>
      </c>
    </row>
    <row r="248" spans="1:5" ht="12.75">
      <c r="A248" t="s">
        <v>54</v>
      </c>
      <c r="E248" s="35" t="s">
        <v>47</v>
      </c>
    </row>
    <row r="249" spans="1:16" ht="12.75">
      <c r="A24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248</v>
      </c>
      <c s="32">
        <v>1</v>
      </c>
      <c s="33">
        <v>0</v>
      </c>
      <c s="33">
        <f>ROUND(ROUND(H249,4)*ROUND(G249,5),4)</f>
      </c>
      <c r="O249">
        <f>(I249*21)/100</f>
      </c>
      <c t="s">
        <v>25</v>
      </c>
    </row>
    <row r="250" spans="1:5" ht="12.75">
      <c r="A250" s="34" t="s">
        <v>50</v>
      </c>
      <c r="E250" s="35" t="s">
        <v>436</v>
      </c>
    </row>
    <row r="251" spans="1:5" ht="12.75">
      <c r="A251" s="36" t="s">
        <v>52</v>
      </c>
      <c r="E251" s="37" t="s">
        <v>47</v>
      </c>
    </row>
    <row r="252" spans="1:5" ht="12.75">
      <c r="A252" t="s">
        <v>54</v>
      </c>
      <c r="E252" s="35" t="s">
        <v>47</v>
      </c>
    </row>
    <row r="253" spans="1:16" ht="12.75">
      <c r="A253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248</v>
      </c>
      <c s="32">
        <v>1</v>
      </c>
      <c s="33">
        <v>0</v>
      </c>
      <c s="33">
        <f>ROUND(ROUND(H253,4)*ROUND(G253,5),4)</f>
      </c>
      <c r="O253">
        <f>(I253*21)/100</f>
      </c>
      <c t="s">
        <v>25</v>
      </c>
    </row>
    <row r="254" spans="1:5" ht="12.75">
      <c r="A254" s="34" t="s">
        <v>50</v>
      </c>
      <c r="E254" s="35" t="s">
        <v>439</v>
      </c>
    </row>
    <row r="255" spans="1:5" ht="12.75">
      <c r="A255" s="36" t="s">
        <v>52</v>
      </c>
      <c r="E255" s="37" t="s">
        <v>47</v>
      </c>
    </row>
    <row r="256" spans="1:5" ht="12.75">
      <c r="A256" t="s">
        <v>54</v>
      </c>
      <c r="E256" s="35" t="s">
        <v>47</v>
      </c>
    </row>
    <row r="257" spans="1:16" ht="12.75">
      <c r="A257" s="25" t="s">
        <v>45</v>
      </c>
      <c s="29" t="s">
        <v>440</v>
      </c>
      <c s="29" t="s">
        <v>441</v>
      </c>
      <c s="25" t="s">
        <v>47</v>
      </c>
      <c s="30" t="s">
        <v>442</v>
      </c>
      <c s="31" t="s">
        <v>248</v>
      </c>
      <c s="32">
        <v>1</v>
      </c>
      <c s="33">
        <v>0</v>
      </c>
      <c s="33">
        <f>ROUND(ROUND(H257,4)*ROUND(G257,5),4)</f>
      </c>
      <c r="O257">
        <f>(I257*21)/100</f>
      </c>
      <c t="s">
        <v>25</v>
      </c>
    </row>
    <row r="258" spans="1:5" ht="12.75">
      <c r="A258" s="34" t="s">
        <v>50</v>
      </c>
      <c r="E258" s="35" t="s">
        <v>442</v>
      </c>
    </row>
    <row r="259" spans="1:5" ht="12.75">
      <c r="A259" s="36" t="s">
        <v>52</v>
      </c>
      <c r="E259" s="37" t="s">
        <v>47</v>
      </c>
    </row>
    <row r="260" spans="1:5" ht="12.75">
      <c r="A260" t="s">
        <v>54</v>
      </c>
      <c r="E260" s="35" t="s">
        <v>47</v>
      </c>
    </row>
    <row r="261" spans="1:18" ht="12.75" customHeight="1">
      <c r="A261" s="6" t="s">
        <v>43</v>
      </c>
      <c s="6"/>
      <c s="39" t="s">
        <v>443</v>
      </c>
      <c s="6"/>
      <c s="27" t="s">
        <v>444</v>
      </c>
      <c s="6"/>
      <c s="6"/>
      <c s="6"/>
      <c s="40">
        <f>0+Q261</f>
      </c>
      <c r="O261">
        <f>0+R261</f>
      </c>
      <c r="Q261">
        <f>0+I262</f>
      </c>
      <c>
        <f>0+O262</f>
      </c>
    </row>
    <row r="262" spans="1:16" ht="12.75">
      <c r="A262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248</v>
      </c>
      <c s="32">
        <v>1</v>
      </c>
      <c s="33">
        <v>0</v>
      </c>
      <c s="33">
        <f>ROUND(ROUND(H262,4)*ROUND(G262,5),4)</f>
      </c>
      <c r="O262">
        <f>(I262*21)/100</f>
      </c>
      <c t="s">
        <v>25</v>
      </c>
    </row>
    <row r="263" spans="1:5" ht="12.75">
      <c r="A263" s="34" t="s">
        <v>50</v>
      </c>
      <c r="E263" s="35" t="s">
        <v>447</v>
      </c>
    </row>
    <row r="264" spans="1:5" ht="12.75">
      <c r="A264" s="36" t="s">
        <v>52</v>
      </c>
      <c r="E264" s="37" t="s">
        <v>47</v>
      </c>
    </row>
    <row r="265" spans="1:5" ht="12.75">
      <c r="A265" t="s">
        <v>54</v>
      </c>
      <c r="E265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0+O9+O86+O191+O200+O213+O230+O239+O244+O261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448</v>
      </c>
      <c s="41">
        <f>0+I9+I86+I191+I200+I213+I230+I239+I244+I261</f>
      </c>
      <c r="O3" t="s">
        <v>19</v>
      </c>
      <c t="s">
        <v>24</v>
      </c>
    </row>
    <row r="4" spans="1:16" ht="15" customHeight="1">
      <c r="A4" t="s">
        <v>17</v>
      </c>
      <c s="12" t="s">
        <v>288</v>
      </c>
      <c s="13" t="s">
        <v>289</v>
      </c>
      <c s="1"/>
      <c s="14" t="s">
        <v>290</v>
      </c>
      <c s="1"/>
      <c s="1"/>
      <c s="11"/>
      <c s="11"/>
      <c r="O4" t="s">
        <v>20</v>
      </c>
      <c t="s">
        <v>24</v>
      </c>
    </row>
    <row r="5" spans="1:16" ht="12.75" customHeight="1">
      <c r="A5" t="s">
        <v>291</v>
      </c>
      <c s="16" t="s">
        <v>18</v>
      </c>
      <c s="17" t="s">
        <v>448</v>
      </c>
      <c s="6"/>
      <c s="18" t="s">
        <v>449</v>
      </c>
      <c s="6"/>
      <c s="6"/>
      <c s="6"/>
      <c s="6"/>
      <c r="O5" t="s">
        <v>21</v>
      </c>
      <c t="s">
        <v>25</v>
      </c>
    </row>
    <row r="6" spans="1:9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294</v>
      </c>
      <c s="19"/>
      <c s="27" t="s">
        <v>295</v>
      </c>
      <c s="19"/>
      <c s="19"/>
      <c s="19"/>
      <c s="28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25.5">
      <c r="A10" s="25" t="s">
        <v>45</v>
      </c>
      <c s="29" t="s">
        <v>31</v>
      </c>
      <c s="29" t="s">
        <v>296</v>
      </c>
      <c s="25" t="s">
        <v>47</v>
      </c>
      <c s="30" t="s">
        <v>297</v>
      </c>
      <c s="31" t="s">
        <v>248</v>
      </c>
      <c s="32">
        <v>12</v>
      </c>
      <c s="33">
        <v>0</v>
      </c>
      <c s="33">
        <f>ROUND(ROUND(H10,4)*ROUND(G10,5),4)</f>
      </c>
      <c r="O10">
        <f>(I10*21)/100</f>
      </c>
      <c t="s">
        <v>25</v>
      </c>
    </row>
    <row r="11" spans="1:5" ht="25.5">
      <c r="A11" s="34" t="s">
        <v>50</v>
      </c>
      <c r="E11" s="35" t="s">
        <v>297</v>
      </c>
    </row>
    <row r="12" spans="1:5" ht="12.75">
      <c r="A12" s="36" t="s">
        <v>52</v>
      </c>
      <c r="E12" s="37" t="s">
        <v>47</v>
      </c>
    </row>
    <row r="13" spans="1:5" ht="12.75">
      <c r="A13" t="s">
        <v>54</v>
      </c>
      <c r="E13" s="35" t="s">
        <v>47</v>
      </c>
    </row>
    <row r="14" spans="1:16" ht="12.75">
      <c r="A14" s="25" t="s">
        <v>45</v>
      </c>
      <c s="29" t="s">
        <v>25</v>
      </c>
      <c s="29" t="s">
        <v>298</v>
      </c>
      <c s="25" t="s">
        <v>47</v>
      </c>
      <c s="30" t="s">
        <v>299</v>
      </c>
      <c s="31" t="s">
        <v>248</v>
      </c>
      <c s="32">
        <v>2</v>
      </c>
      <c s="33">
        <v>0</v>
      </c>
      <c s="33">
        <f>ROUND(ROUND(H14,4)*ROUND(G14,5),4)</f>
      </c>
      <c r="O14">
        <f>(I14*21)/100</f>
      </c>
      <c t="s">
        <v>25</v>
      </c>
    </row>
    <row r="15" spans="1:5" ht="12.75">
      <c r="A15" s="34" t="s">
        <v>50</v>
      </c>
      <c r="E15" s="35" t="s">
        <v>299</v>
      </c>
    </row>
    <row r="16" spans="1:5" ht="12.75">
      <c r="A16" s="36" t="s">
        <v>52</v>
      </c>
      <c r="E16" s="37" t="s">
        <v>47</v>
      </c>
    </row>
    <row r="17" spans="1:5" ht="12.75">
      <c r="A17" t="s">
        <v>54</v>
      </c>
      <c r="E17" s="35" t="s">
        <v>47</v>
      </c>
    </row>
    <row r="18" spans="1:16" ht="12.75">
      <c r="A18" s="25" t="s">
        <v>45</v>
      </c>
      <c s="29" t="s">
        <v>23</v>
      </c>
      <c s="29" t="s">
        <v>300</v>
      </c>
      <c s="25" t="s">
        <v>47</v>
      </c>
      <c s="30" t="s">
        <v>301</v>
      </c>
      <c s="31" t="s">
        <v>248</v>
      </c>
      <c s="32">
        <v>2</v>
      </c>
      <c s="33">
        <v>0</v>
      </c>
      <c s="33">
        <f>ROUND(ROUND(H18,4)*ROUND(G18,5),4)</f>
      </c>
      <c r="O18">
        <f>(I18*21)/100</f>
      </c>
      <c t="s">
        <v>25</v>
      </c>
    </row>
    <row r="19" spans="1:5" ht="12.75">
      <c r="A19" s="34" t="s">
        <v>50</v>
      </c>
      <c r="E19" s="35" t="s">
        <v>301</v>
      </c>
    </row>
    <row r="20" spans="1:5" ht="12.75">
      <c r="A20" s="36" t="s">
        <v>52</v>
      </c>
      <c r="E20" s="37" t="s">
        <v>47</v>
      </c>
    </row>
    <row r="21" spans="1:5" ht="12.75">
      <c r="A21" t="s">
        <v>54</v>
      </c>
      <c r="E21" s="35" t="s">
        <v>47</v>
      </c>
    </row>
    <row r="22" spans="1:16" ht="12.75">
      <c r="A22" s="25" t="s">
        <v>45</v>
      </c>
      <c s="29" t="s">
        <v>24</v>
      </c>
      <c s="29" t="s">
        <v>302</v>
      </c>
      <c s="25" t="s">
        <v>47</v>
      </c>
      <c s="30" t="s">
        <v>303</v>
      </c>
      <c s="31" t="s">
        <v>248</v>
      </c>
      <c s="32">
        <v>2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303</v>
      </c>
    </row>
    <row r="24" spans="1:5" ht="12.75">
      <c r="A24" s="36" t="s">
        <v>52</v>
      </c>
      <c r="E24" s="37" t="s">
        <v>47</v>
      </c>
    </row>
    <row r="25" spans="1:5" ht="12.75">
      <c r="A25" t="s">
        <v>54</v>
      </c>
      <c r="E25" s="35" t="s">
        <v>47</v>
      </c>
    </row>
    <row r="26" spans="1:16" ht="25.5">
      <c r="A26" s="25" t="s">
        <v>45</v>
      </c>
      <c s="29" t="s">
        <v>22</v>
      </c>
      <c s="29" t="s">
        <v>304</v>
      </c>
      <c s="25" t="s">
        <v>47</v>
      </c>
      <c s="30" t="s">
        <v>305</v>
      </c>
      <c s="31" t="s">
        <v>103</v>
      </c>
      <c s="32">
        <v>35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25.5">
      <c r="A27" s="34" t="s">
        <v>50</v>
      </c>
      <c r="E27" s="35" t="s">
        <v>305</v>
      </c>
    </row>
    <row r="28" spans="1:5" ht="12.75">
      <c r="A28" s="36" t="s">
        <v>52</v>
      </c>
      <c r="E28" s="37" t="s">
        <v>47</v>
      </c>
    </row>
    <row r="29" spans="1:5" ht="12.75">
      <c r="A29" t="s">
        <v>54</v>
      </c>
      <c r="E29" s="35" t="s">
        <v>47</v>
      </c>
    </row>
    <row r="30" spans="1:16" ht="25.5">
      <c r="A30" s="25" t="s">
        <v>45</v>
      </c>
      <c s="29" t="s">
        <v>37</v>
      </c>
      <c s="29" t="s">
        <v>306</v>
      </c>
      <c s="25" t="s">
        <v>47</v>
      </c>
      <c s="30" t="s">
        <v>307</v>
      </c>
      <c s="31" t="s">
        <v>103</v>
      </c>
      <c s="32">
        <v>45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25.5">
      <c r="A31" s="34" t="s">
        <v>50</v>
      </c>
      <c r="E31" s="35" t="s">
        <v>307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78</v>
      </c>
      <c s="29" t="s">
        <v>308</v>
      </c>
      <c s="25" t="s">
        <v>47</v>
      </c>
      <c s="30" t="s">
        <v>309</v>
      </c>
      <c s="31" t="s">
        <v>248</v>
      </c>
      <c s="32">
        <v>10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309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82</v>
      </c>
      <c s="29" t="s">
        <v>310</v>
      </c>
      <c s="25" t="s">
        <v>47</v>
      </c>
      <c s="30" t="s">
        <v>311</v>
      </c>
      <c s="31" t="s">
        <v>248</v>
      </c>
      <c s="32">
        <v>2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311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25.5">
      <c r="A42" s="25" t="s">
        <v>45</v>
      </c>
      <c s="29" t="s">
        <v>40</v>
      </c>
      <c s="29" t="s">
        <v>312</v>
      </c>
      <c s="25" t="s">
        <v>47</v>
      </c>
      <c s="30" t="s">
        <v>313</v>
      </c>
      <c s="31" t="s">
        <v>248</v>
      </c>
      <c s="32">
        <v>2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25.5">
      <c r="A43" s="34" t="s">
        <v>50</v>
      </c>
      <c r="E43" s="35" t="s">
        <v>313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314</v>
      </c>
      <c s="25" t="s">
        <v>47</v>
      </c>
      <c s="30" t="s">
        <v>315</v>
      </c>
      <c s="31" t="s">
        <v>103</v>
      </c>
      <c s="32">
        <v>45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315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92</v>
      </c>
      <c s="29" t="s">
        <v>316</v>
      </c>
      <c s="25" t="s">
        <v>47</v>
      </c>
      <c s="30" t="s">
        <v>317</v>
      </c>
      <c s="31" t="s">
        <v>248</v>
      </c>
      <c s="32">
        <v>2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317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96</v>
      </c>
      <c s="29" t="s">
        <v>318</v>
      </c>
      <c s="25" t="s">
        <v>47</v>
      </c>
      <c s="30" t="s">
        <v>319</v>
      </c>
      <c s="31" t="s">
        <v>103</v>
      </c>
      <c s="32">
        <v>35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319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100</v>
      </c>
      <c s="29" t="s">
        <v>320</v>
      </c>
      <c s="25" t="s">
        <v>47</v>
      </c>
      <c s="30" t="s">
        <v>321</v>
      </c>
      <c s="31" t="s">
        <v>103</v>
      </c>
      <c s="32">
        <v>3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321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105</v>
      </c>
      <c s="29" t="s">
        <v>322</v>
      </c>
      <c s="25" t="s">
        <v>47</v>
      </c>
      <c s="30" t="s">
        <v>323</v>
      </c>
      <c s="31" t="s">
        <v>248</v>
      </c>
      <c s="32">
        <v>2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323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109</v>
      </c>
      <c s="29" t="s">
        <v>324</v>
      </c>
      <c s="25" t="s">
        <v>47</v>
      </c>
      <c s="30" t="s">
        <v>325</v>
      </c>
      <c s="31" t="s">
        <v>248</v>
      </c>
      <c s="32">
        <v>2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12.75">
      <c r="A67" s="34" t="s">
        <v>50</v>
      </c>
      <c r="E67" s="35" t="s">
        <v>325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113</v>
      </c>
      <c s="29" t="s">
        <v>326</v>
      </c>
      <c s="25" t="s">
        <v>47</v>
      </c>
      <c s="30" t="s">
        <v>327</v>
      </c>
      <c s="31" t="s">
        <v>248</v>
      </c>
      <c s="32">
        <v>2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327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117</v>
      </c>
      <c s="29" t="s">
        <v>326</v>
      </c>
      <c s="25" t="s">
        <v>31</v>
      </c>
      <c s="30" t="s">
        <v>328</v>
      </c>
      <c s="31" t="s">
        <v>248</v>
      </c>
      <c s="32">
        <v>1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328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122</v>
      </c>
      <c s="29" t="s">
        <v>329</v>
      </c>
      <c s="25" t="s">
        <v>47</v>
      </c>
      <c s="30" t="s">
        <v>330</v>
      </c>
      <c s="31" t="s">
        <v>248</v>
      </c>
      <c s="32">
        <v>1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330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127</v>
      </c>
      <c s="29" t="s">
        <v>331</v>
      </c>
      <c s="25" t="s">
        <v>47</v>
      </c>
      <c s="30" t="s">
        <v>332</v>
      </c>
      <c s="31" t="s">
        <v>333</v>
      </c>
      <c s="32">
        <v>1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332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8" ht="12.75" customHeight="1">
      <c r="A86" s="6" t="s">
        <v>43</v>
      </c>
      <c s="6"/>
      <c s="39" t="s">
        <v>334</v>
      </c>
      <c s="6"/>
      <c s="27" t="s">
        <v>335</v>
      </c>
      <c s="6"/>
      <c s="6"/>
      <c s="6"/>
      <c s="40">
        <f>0+Q86</f>
      </c>
      <c r="O86">
        <f>0+R86</f>
      </c>
      <c r="Q86">
        <f>0+I87+I91+I95+I99+I103+I107+I111+I115+I119+I123+I127+I131+I135+I139+I143+I147+I151+I155+I159+I163+I167+I171+I175+I179+I183+I187</f>
      </c>
      <c>
        <f>0+O87+O91+O95+O99+O103+O107+O111+O115+O119+O123+O127+O131+O135+O139+O143+O147+O151+O155+O159+O163+O167+O171+O175+O179+O183+O187</f>
      </c>
    </row>
    <row r="87" spans="1:16" ht="12.75">
      <c r="A87" s="25" t="s">
        <v>45</v>
      </c>
      <c s="29" t="s">
        <v>132</v>
      </c>
      <c s="29" t="s">
        <v>336</v>
      </c>
      <c s="25" t="s">
        <v>47</v>
      </c>
      <c s="30" t="s">
        <v>337</v>
      </c>
      <c s="31" t="s">
        <v>103</v>
      </c>
      <c s="32">
        <v>26</v>
      </c>
      <c s="33">
        <v>0</v>
      </c>
      <c s="33">
        <f>ROUND(ROUND(H87,4)*ROUND(G87,5),4)</f>
      </c>
      <c r="O87">
        <f>(I87*21)/100</f>
      </c>
      <c t="s">
        <v>25</v>
      </c>
    </row>
    <row r="88" spans="1:5" ht="12.75">
      <c r="A88" s="34" t="s">
        <v>50</v>
      </c>
      <c r="E88" s="35" t="s">
        <v>337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137</v>
      </c>
      <c s="29" t="s">
        <v>338</v>
      </c>
      <c s="25" t="s">
        <v>47</v>
      </c>
      <c s="30" t="s">
        <v>339</v>
      </c>
      <c s="31" t="s">
        <v>103</v>
      </c>
      <c s="32">
        <v>30</v>
      </c>
      <c s="33">
        <v>0</v>
      </c>
      <c s="33">
        <f>ROUND(ROUND(H91,4)*ROUND(G91,5),4)</f>
      </c>
      <c r="O91">
        <f>(I91*21)/100</f>
      </c>
      <c t="s">
        <v>25</v>
      </c>
    </row>
    <row r="92" spans="1:5" ht="12.75">
      <c r="A92" s="34" t="s">
        <v>50</v>
      </c>
      <c r="E92" s="35" t="s">
        <v>339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141</v>
      </c>
      <c s="29" t="s">
        <v>340</v>
      </c>
      <c s="25" t="s">
        <v>47</v>
      </c>
      <c s="30" t="s">
        <v>341</v>
      </c>
      <c s="31" t="s">
        <v>103</v>
      </c>
      <c s="32">
        <v>10</v>
      </c>
      <c s="33">
        <v>0</v>
      </c>
      <c s="33">
        <f>ROUND(ROUND(H95,4)*ROUND(G95,5),4)</f>
      </c>
      <c r="O95">
        <f>(I95*21)/100</f>
      </c>
      <c t="s">
        <v>25</v>
      </c>
    </row>
    <row r="96" spans="1:5" ht="12.75">
      <c r="A96" s="34" t="s">
        <v>50</v>
      </c>
      <c r="E96" s="35" t="s">
        <v>341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25.5">
      <c r="A99" s="25" t="s">
        <v>45</v>
      </c>
      <c s="29" t="s">
        <v>144</v>
      </c>
      <c s="29" t="s">
        <v>342</v>
      </c>
      <c s="25" t="s">
        <v>47</v>
      </c>
      <c s="30" t="s">
        <v>343</v>
      </c>
      <c s="31" t="s">
        <v>248</v>
      </c>
      <c s="32">
        <v>2</v>
      </c>
      <c s="33">
        <v>0</v>
      </c>
      <c s="33">
        <f>ROUND(ROUND(H99,4)*ROUND(G99,5),4)</f>
      </c>
      <c r="O99">
        <f>(I99*21)/100</f>
      </c>
      <c t="s">
        <v>25</v>
      </c>
    </row>
    <row r="100" spans="1:5" ht="25.5">
      <c r="A100" s="34" t="s">
        <v>50</v>
      </c>
      <c r="E100" s="35" t="s">
        <v>343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148</v>
      </c>
      <c s="29" t="s">
        <v>344</v>
      </c>
      <c s="25" t="s">
        <v>47</v>
      </c>
      <c s="30" t="s">
        <v>345</v>
      </c>
      <c s="31" t="s">
        <v>66</v>
      </c>
      <c s="32">
        <v>2</v>
      </c>
      <c s="33">
        <v>0</v>
      </c>
      <c s="33">
        <f>ROUND(ROUND(H103,4)*ROUND(G103,5),4)</f>
      </c>
      <c r="O103">
        <f>(I103*21)/100</f>
      </c>
      <c t="s">
        <v>25</v>
      </c>
    </row>
    <row r="104" spans="1:5" ht="12.75">
      <c r="A104" s="34" t="s">
        <v>50</v>
      </c>
      <c r="E104" s="35" t="s">
        <v>345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153</v>
      </c>
      <c s="29" t="s">
        <v>346</v>
      </c>
      <c s="25" t="s">
        <v>47</v>
      </c>
      <c s="30" t="s">
        <v>347</v>
      </c>
      <c s="31" t="s">
        <v>66</v>
      </c>
      <c s="32">
        <v>0.5</v>
      </c>
      <c s="33">
        <v>0</v>
      </c>
      <c s="33">
        <f>ROUND(ROUND(H107,4)*ROUND(G107,5),4)</f>
      </c>
      <c r="O107">
        <f>(I107*21)/100</f>
      </c>
      <c t="s">
        <v>25</v>
      </c>
    </row>
    <row r="108" spans="1:5" ht="12.75">
      <c r="A108" s="34" t="s">
        <v>50</v>
      </c>
      <c r="E108" s="35" t="s">
        <v>347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158</v>
      </c>
      <c s="29" t="s">
        <v>348</v>
      </c>
      <c s="25" t="s">
        <v>47</v>
      </c>
      <c s="30" t="s">
        <v>349</v>
      </c>
      <c s="31" t="s">
        <v>66</v>
      </c>
      <c s="32">
        <v>8.19</v>
      </c>
      <c s="33">
        <v>0</v>
      </c>
      <c s="33">
        <f>ROUND(ROUND(H111,4)*ROUND(G111,5),4)</f>
      </c>
      <c r="O111">
        <f>(I111*21)/100</f>
      </c>
      <c t="s">
        <v>25</v>
      </c>
    </row>
    <row r="112" spans="1:5" ht="12.75">
      <c r="A112" s="34" t="s">
        <v>50</v>
      </c>
      <c r="E112" s="35" t="s">
        <v>349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25.5">
      <c r="A115" s="25" t="s">
        <v>45</v>
      </c>
      <c s="29" t="s">
        <v>162</v>
      </c>
      <c s="29" t="s">
        <v>350</v>
      </c>
      <c s="25" t="s">
        <v>47</v>
      </c>
      <c s="30" t="s">
        <v>351</v>
      </c>
      <c s="31" t="s">
        <v>103</v>
      </c>
      <c s="32">
        <v>26</v>
      </c>
      <c s="33">
        <v>0</v>
      </c>
      <c s="33">
        <f>ROUND(ROUND(H115,4)*ROUND(G115,5),4)</f>
      </c>
      <c r="O115">
        <f>(I115*21)/100</f>
      </c>
      <c t="s">
        <v>25</v>
      </c>
    </row>
    <row r="116" spans="1:5" ht="25.5">
      <c r="A116" s="34" t="s">
        <v>50</v>
      </c>
      <c r="E116" s="35" t="s">
        <v>351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25.5">
      <c r="A119" s="25" t="s">
        <v>45</v>
      </c>
      <c s="29" t="s">
        <v>168</v>
      </c>
      <c s="29" t="s">
        <v>352</v>
      </c>
      <c s="25" t="s">
        <v>47</v>
      </c>
      <c s="30" t="s">
        <v>353</v>
      </c>
      <c s="31" t="s">
        <v>103</v>
      </c>
      <c s="32">
        <v>26</v>
      </c>
      <c s="33">
        <v>0</v>
      </c>
      <c s="33">
        <f>ROUND(ROUND(H119,4)*ROUND(G119,5),4)</f>
      </c>
      <c r="O119">
        <f>(I119*21)/100</f>
      </c>
      <c t="s">
        <v>25</v>
      </c>
    </row>
    <row r="120" spans="1:5" ht="25.5">
      <c r="A120" s="34" t="s">
        <v>50</v>
      </c>
      <c r="E120" s="35" t="s">
        <v>353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173</v>
      </c>
      <c s="29" t="s">
        <v>354</v>
      </c>
      <c s="25" t="s">
        <v>47</v>
      </c>
      <c s="30" t="s">
        <v>355</v>
      </c>
      <c s="31" t="s">
        <v>248</v>
      </c>
      <c s="32">
        <v>2</v>
      </c>
      <c s="33">
        <v>0</v>
      </c>
      <c s="33">
        <f>ROUND(ROUND(H123,4)*ROUND(G123,5),4)</f>
      </c>
      <c r="O123">
        <f>(I123*21)/100</f>
      </c>
      <c t="s">
        <v>25</v>
      </c>
    </row>
    <row r="124" spans="1:5" ht="12.75">
      <c r="A124" s="34" t="s">
        <v>50</v>
      </c>
      <c r="E124" s="35" t="s">
        <v>355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178</v>
      </c>
      <c s="29" t="s">
        <v>356</v>
      </c>
      <c s="25" t="s">
        <v>47</v>
      </c>
      <c s="30" t="s">
        <v>357</v>
      </c>
      <c s="31" t="s">
        <v>248</v>
      </c>
      <c s="32">
        <v>2</v>
      </c>
      <c s="33">
        <v>0</v>
      </c>
      <c s="33">
        <f>ROUND(ROUND(H127,4)*ROUND(G127,5),4)</f>
      </c>
      <c r="O127">
        <f>(I127*21)/100</f>
      </c>
      <c t="s">
        <v>25</v>
      </c>
    </row>
    <row r="128" spans="1:5" ht="12.75">
      <c r="A128" s="34" t="s">
        <v>50</v>
      </c>
      <c r="E128" s="35" t="s">
        <v>357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183</v>
      </c>
      <c s="29" t="s">
        <v>358</v>
      </c>
      <c s="25" t="s">
        <v>47</v>
      </c>
      <c s="30" t="s">
        <v>359</v>
      </c>
      <c s="31" t="s">
        <v>103</v>
      </c>
      <c s="32">
        <v>3</v>
      </c>
      <c s="33">
        <v>0</v>
      </c>
      <c s="33">
        <f>ROUND(ROUND(H131,4)*ROUND(G131,5),4)</f>
      </c>
      <c r="O131">
        <f>(I131*21)/100</f>
      </c>
      <c t="s">
        <v>25</v>
      </c>
    </row>
    <row r="132" spans="1:5" ht="12.75">
      <c r="A132" s="34" t="s">
        <v>50</v>
      </c>
      <c r="E132" s="35" t="s">
        <v>359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188</v>
      </c>
      <c s="29" t="s">
        <v>360</v>
      </c>
      <c s="25" t="s">
        <v>47</v>
      </c>
      <c s="30" t="s">
        <v>361</v>
      </c>
      <c s="31" t="s">
        <v>103</v>
      </c>
      <c s="32">
        <v>30</v>
      </c>
      <c s="33">
        <v>0</v>
      </c>
      <c s="33">
        <f>ROUND(ROUND(H135,4)*ROUND(G135,5),4)</f>
      </c>
      <c r="O135">
        <f>(I135*21)/100</f>
      </c>
      <c t="s">
        <v>25</v>
      </c>
    </row>
    <row r="136" spans="1:5" ht="12.75">
      <c r="A136" s="34" t="s">
        <v>50</v>
      </c>
      <c r="E136" s="35" t="s">
        <v>361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194</v>
      </c>
      <c s="29" t="s">
        <v>362</v>
      </c>
      <c s="25" t="s">
        <v>47</v>
      </c>
      <c s="30" t="s">
        <v>363</v>
      </c>
      <c s="31" t="s">
        <v>103</v>
      </c>
      <c s="32">
        <v>10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363</v>
      </c>
    </row>
    <row r="141" spans="1:5" ht="12.75">
      <c r="A141" s="36" t="s">
        <v>52</v>
      </c>
      <c r="E141" s="37" t="s">
        <v>47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200</v>
      </c>
      <c s="29" t="s">
        <v>364</v>
      </c>
      <c s="25" t="s">
        <v>47</v>
      </c>
      <c s="30" t="s">
        <v>365</v>
      </c>
      <c s="31" t="s">
        <v>103</v>
      </c>
      <c s="32">
        <v>26</v>
      </c>
      <c s="33">
        <v>0</v>
      </c>
      <c s="33">
        <f>ROUND(ROUND(H143,4)*ROUND(G143,5),4)</f>
      </c>
      <c r="O143">
        <f>(I143*21)/100</f>
      </c>
      <c t="s">
        <v>25</v>
      </c>
    </row>
    <row r="144" spans="1:5" ht="12.75">
      <c r="A144" s="34" t="s">
        <v>50</v>
      </c>
      <c r="E144" s="35" t="s">
        <v>365</v>
      </c>
    </row>
    <row r="145" spans="1:5" ht="12.75">
      <c r="A145" s="36" t="s">
        <v>52</v>
      </c>
      <c r="E145" s="37" t="s">
        <v>47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206</v>
      </c>
      <c s="29" t="s">
        <v>366</v>
      </c>
      <c s="25" t="s">
        <v>47</v>
      </c>
      <c s="30" t="s">
        <v>367</v>
      </c>
      <c s="31" t="s">
        <v>66</v>
      </c>
      <c s="32">
        <v>1</v>
      </c>
      <c s="33">
        <v>0</v>
      </c>
      <c s="33">
        <f>ROUND(ROUND(H147,4)*ROUND(G147,5),4)</f>
      </c>
      <c r="O147">
        <f>(I147*21)/100</f>
      </c>
      <c t="s">
        <v>25</v>
      </c>
    </row>
    <row r="148" spans="1:5" ht="12.75">
      <c r="A148" s="34" t="s">
        <v>50</v>
      </c>
      <c r="E148" s="35" t="s">
        <v>367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  <row r="151" spans="1:16" ht="12.75">
      <c r="A151" s="25" t="s">
        <v>45</v>
      </c>
      <c s="29" t="s">
        <v>211</v>
      </c>
      <c s="29" t="s">
        <v>368</v>
      </c>
      <c s="25" t="s">
        <v>47</v>
      </c>
      <c s="30" t="s">
        <v>369</v>
      </c>
      <c s="31" t="s">
        <v>165</v>
      </c>
      <c s="32">
        <v>36</v>
      </c>
      <c s="33">
        <v>0</v>
      </c>
      <c s="33">
        <f>ROUND(ROUND(H151,4)*ROUND(G151,5),4)</f>
      </c>
      <c r="O151">
        <f>(I151*21)/100</f>
      </c>
      <c t="s">
        <v>25</v>
      </c>
    </row>
    <row r="152" spans="1:5" ht="12.75">
      <c r="A152" s="34" t="s">
        <v>50</v>
      </c>
      <c r="E152" s="35" t="s">
        <v>369</v>
      </c>
    </row>
    <row r="153" spans="1:5" ht="12.75">
      <c r="A153" s="36" t="s">
        <v>52</v>
      </c>
      <c r="E153" s="37" t="s">
        <v>47</v>
      </c>
    </row>
    <row r="154" spans="1:5" ht="12.75">
      <c r="A154" t="s">
        <v>54</v>
      </c>
      <c r="E154" s="35" t="s">
        <v>47</v>
      </c>
    </row>
    <row r="155" spans="1:16" ht="12.75">
      <c r="A155" s="25" t="s">
        <v>45</v>
      </c>
      <c s="29" t="s">
        <v>217</v>
      </c>
      <c s="29" t="s">
        <v>370</v>
      </c>
      <c s="25" t="s">
        <v>47</v>
      </c>
      <c s="30" t="s">
        <v>371</v>
      </c>
      <c s="31" t="s">
        <v>248</v>
      </c>
      <c s="32">
        <v>4</v>
      </c>
      <c s="33">
        <v>0</v>
      </c>
      <c s="33">
        <f>ROUND(ROUND(H155,4)*ROUND(G155,5),4)</f>
      </c>
      <c r="O155">
        <f>(I155*21)/100</f>
      </c>
      <c t="s">
        <v>25</v>
      </c>
    </row>
    <row r="156" spans="1:5" ht="12.75">
      <c r="A156" s="34" t="s">
        <v>50</v>
      </c>
      <c r="E156" s="35" t="s">
        <v>371</v>
      </c>
    </row>
    <row r="157" spans="1:5" ht="12.75">
      <c r="A157" s="36" t="s">
        <v>52</v>
      </c>
      <c r="E157" s="37" t="s">
        <v>47</v>
      </c>
    </row>
    <row r="158" spans="1:5" ht="12.75">
      <c r="A158" t="s">
        <v>54</v>
      </c>
      <c r="E158" s="35" t="s">
        <v>47</v>
      </c>
    </row>
    <row r="159" spans="1:16" ht="12.75">
      <c r="A159" s="25" t="s">
        <v>45</v>
      </c>
      <c s="29" t="s">
        <v>222</v>
      </c>
      <c s="29" t="s">
        <v>372</v>
      </c>
      <c s="25" t="s">
        <v>47</v>
      </c>
      <c s="30" t="s">
        <v>373</v>
      </c>
      <c s="31" t="s">
        <v>248</v>
      </c>
      <c s="32">
        <v>4</v>
      </c>
      <c s="33">
        <v>0</v>
      </c>
      <c s="33">
        <f>ROUND(ROUND(H159,4)*ROUND(G159,5),4)</f>
      </c>
      <c r="O159">
        <f>(I159*21)/100</f>
      </c>
      <c t="s">
        <v>25</v>
      </c>
    </row>
    <row r="160" spans="1:5" ht="12.75">
      <c r="A160" s="34" t="s">
        <v>50</v>
      </c>
      <c r="E160" s="35" t="s">
        <v>373</v>
      </c>
    </row>
    <row r="161" spans="1:5" ht="12.75">
      <c r="A161" s="36" t="s">
        <v>52</v>
      </c>
      <c r="E161" s="37" t="s">
        <v>47</v>
      </c>
    </row>
    <row r="162" spans="1:5" ht="12.75">
      <c r="A162" t="s">
        <v>54</v>
      </c>
      <c r="E162" s="35" t="s">
        <v>47</v>
      </c>
    </row>
    <row r="163" spans="1:16" ht="12.75">
      <c r="A163" s="25" t="s">
        <v>45</v>
      </c>
      <c s="29" t="s">
        <v>227</v>
      </c>
      <c s="29" t="s">
        <v>374</v>
      </c>
      <c s="25" t="s">
        <v>47</v>
      </c>
      <c s="30" t="s">
        <v>375</v>
      </c>
      <c s="31" t="s">
        <v>66</v>
      </c>
      <c s="32">
        <v>16.4</v>
      </c>
      <c s="33">
        <v>0</v>
      </c>
      <c s="33">
        <f>ROUND(ROUND(H163,4)*ROUND(G163,5),4)</f>
      </c>
      <c r="O163">
        <f>(I163*21)/100</f>
      </c>
      <c t="s">
        <v>25</v>
      </c>
    </row>
    <row r="164" spans="1:5" ht="12.75">
      <c r="A164" s="34" t="s">
        <v>50</v>
      </c>
      <c r="E164" s="35" t="s">
        <v>375</v>
      </c>
    </row>
    <row r="165" spans="1:5" ht="12.75">
      <c r="A165" s="36" t="s">
        <v>52</v>
      </c>
      <c r="E165" s="37" t="s">
        <v>47</v>
      </c>
    </row>
    <row r="166" spans="1:5" ht="12.75">
      <c r="A166" t="s">
        <v>54</v>
      </c>
      <c r="E166" s="35" t="s">
        <v>47</v>
      </c>
    </row>
    <row r="167" spans="1:16" ht="12.75">
      <c r="A167" s="25" t="s">
        <v>45</v>
      </c>
      <c s="29" t="s">
        <v>232</v>
      </c>
      <c s="29" t="s">
        <v>376</v>
      </c>
      <c s="25" t="s">
        <v>47</v>
      </c>
      <c s="30" t="s">
        <v>377</v>
      </c>
      <c s="31" t="s">
        <v>103</v>
      </c>
      <c s="32">
        <v>3</v>
      </c>
      <c s="33">
        <v>0</v>
      </c>
      <c s="33">
        <f>ROUND(ROUND(H167,4)*ROUND(G167,5),4)</f>
      </c>
      <c r="O167">
        <f>(I167*21)/100</f>
      </c>
      <c t="s">
        <v>25</v>
      </c>
    </row>
    <row r="168" spans="1:5" ht="12.75">
      <c r="A168" s="34" t="s">
        <v>50</v>
      </c>
      <c r="E168" s="35" t="s">
        <v>377</v>
      </c>
    </row>
    <row r="169" spans="1:5" ht="12.75">
      <c r="A169" s="36" t="s">
        <v>52</v>
      </c>
      <c r="E169" s="37" t="s">
        <v>47</v>
      </c>
    </row>
    <row r="170" spans="1:5" ht="12.75">
      <c r="A170" t="s">
        <v>54</v>
      </c>
      <c r="E170" s="35" t="s">
        <v>47</v>
      </c>
    </row>
    <row r="171" spans="1:16" ht="12.75">
      <c r="A171" s="25" t="s">
        <v>45</v>
      </c>
      <c s="29" t="s">
        <v>236</v>
      </c>
      <c s="29" t="s">
        <v>378</v>
      </c>
      <c s="25" t="s">
        <v>47</v>
      </c>
      <c s="30" t="s">
        <v>379</v>
      </c>
      <c s="31" t="s">
        <v>248</v>
      </c>
      <c s="32">
        <v>3</v>
      </c>
      <c s="33">
        <v>0</v>
      </c>
      <c s="33">
        <f>ROUND(ROUND(H171,4)*ROUND(G171,5),4)</f>
      </c>
      <c r="O171">
        <f>(I171*21)/100</f>
      </c>
      <c t="s">
        <v>25</v>
      </c>
    </row>
    <row r="172" spans="1:5" ht="12.75">
      <c r="A172" s="34" t="s">
        <v>50</v>
      </c>
      <c r="E172" s="35" t="s">
        <v>379</v>
      </c>
    </row>
    <row r="173" spans="1:5" ht="12.75">
      <c r="A173" s="36" t="s">
        <v>52</v>
      </c>
      <c r="E173" s="37" t="s">
        <v>47</v>
      </c>
    </row>
    <row r="174" spans="1:5" ht="12.75">
      <c r="A174" t="s">
        <v>54</v>
      </c>
      <c r="E174" s="35" t="s">
        <v>47</v>
      </c>
    </row>
    <row r="175" spans="1:16" ht="12.75">
      <c r="A175" s="25" t="s">
        <v>45</v>
      </c>
      <c s="29" t="s">
        <v>240</v>
      </c>
      <c s="29" t="s">
        <v>380</v>
      </c>
      <c s="25" t="s">
        <v>47</v>
      </c>
      <c s="30" t="s">
        <v>381</v>
      </c>
      <c s="31" t="s">
        <v>103</v>
      </c>
      <c s="32">
        <v>26</v>
      </c>
      <c s="33">
        <v>0</v>
      </c>
      <c s="33">
        <f>ROUND(ROUND(H175,4)*ROUND(G175,5),4)</f>
      </c>
      <c r="O175">
        <f>(I175*21)/100</f>
      </c>
      <c t="s">
        <v>25</v>
      </c>
    </row>
    <row r="176" spans="1:5" ht="12.75">
      <c r="A176" s="34" t="s">
        <v>50</v>
      </c>
      <c r="E176" s="35" t="s">
        <v>381</v>
      </c>
    </row>
    <row r="177" spans="1:5" ht="12.75">
      <c r="A177" s="36" t="s">
        <v>52</v>
      </c>
      <c r="E177" s="37" t="s">
        <v>47</v>
      </c>
    </row>
    <row r="178" spans="1:5" ht="12.75">
      <c r="A178" t="s">
        <v>54</v>
      </c>
      <c r="E178" s="35" t="s">
        <v>47</v>
      </c>
    </row>
    <row r="179" spans="1:16" ht="12.75">
      <c r="A179" s="25" t="s">
        <v>45</v>
      </c>
      <c s="29" t="s">
        <v>245</v>
      </c>
      <c s="29" t="s">
        <v>382</v>
      </c>
      <c s="25" t="s">
        <v>47</v>
      </c>
      <c s="30" t="s">
        <v>383</v>
      </c>
      <c s="31" t="s">
        <v>248</v>
      </c>
      <c s="32">
        <v>1</v>
      </c>
      <c s="33">
        <v>0</v>
      </c>
      <c s="33">
        <f>ROUND(ROUND(H179,4)*ROUND(G179,5),4)</f>
      </c>
      <c r="O179">
        <f>(I179*21)/100</f>
      </c>
      <c t="s">
        <v>25</v>
      </c>
    </row>
    <row r="180" spans="1:5" ht="12.75">
      <c r="A180" s="34" t="s">
        <v>50</v>
      </c>
      <c r="E180" s="35" t="s">
        <v>383</v>
      </c>
    </row>
    <row r="181" spans="1:5" ht="12.75">
      <c r="A181" s="36" t="s">
        <v>52</v>
      </c>
      <c r="E181" s="37" t="s">
        <v>47</v>
      </c>
    </row>
    <row r="182" spans="1:5" ht="12.75">
      <c r="A182" t="s">
        <v>54</v>
      </c>
      <c r="E182" s="35" t="s">
        <v>47</v>
      </c>
    </row>
    <row r="183" spans="1:16" ht="12.75">
      <c r="A183" s="25" t="s">
        <v>45</v>
      </c>
      <c s="29" t="s">
        <v>252</v>
      </c>
      <c s="29" t="s">
        <v>384</v>
      </c>
      <c s="25" t="s">
        <v>47</v>
      </c>
      <c s="30" t="s">
        <v>385</v>
      </c>
      <c s="31" t="s">
        <v>248</v>
      </c>
      <c s="32">
        <v>1</v>
      </c>
      <c s="33">
        <v>0</v>
      </c>
      <c s="33">
        <f>ROUND(ROUND(H183,4)*ROUND(G183,5),4)</f>
      </c>
      <c r="O183">
        <f>(I183*21)/100</f>
      </c>
      <c t="s">
        <v>25</v>
      </c>
    </row>
    <row r="184" spans="1:5" ht="12.75">
      <c r="A184" s="34" t="s">
        <v>50</v>
      </c>
      <c r="E184" s="35" t="s">
        <v>385</v>
      </c>
    </row>
    <row r="185" spans="1:5" ht="12.75">
      <c r="A185" s="36" t="s">
        <v>52</v>
      </c>
      <c r="E185" s="37" t="s">
        <v>47</v>
      </c>
    </row>
    <row r="186" spans="1:5" ht="12.75">
      <c r="A186" t="s">
        <v>54</v>
      </c>
      <c r="E186" s="35" t="s">
        <v>47</v>
      </c>
    </row>
    <row r="187" spans="1:16" ht="12.75">
      <c r="A187" s="25" t="s">
        <v>45</v>
      </c>
      <c s="29" t="s">
        <v>257</v>
      </c>
      <c s="29" t="s">
        <v>386</v>
      </c>
      <c s="25" t="s">
        <v>47</v>
      </c>
      <c s="30" t="s">
        <v>387</v>
      </c>
      <c s="31" t="s">
        <v>248</v>
      </c>
      <c s="32">
        <v>3</v>
      </c>
      <c s="33">
        <v>0</v>
      </c>
      <c s="33">
        <f>ROUND(ROUND(H187,4)*ROUND(G187,5),4)</f>
      </c>
      <c r="O187">
        <f>(I187*21)/100</f>
      </c>
      <c t="s">
        <v>25</v>
      </c>
    </row>
    <row r="188" spans="1:5" ht="12.75">
      <c r="A188" s="34" t="s">
        <v>50</v>
      </c>
      <c r="E188" s="35" t="s">
        <v>387</v>
      </c>
    </row>
    <row r="189" spans="1:5" ht="12.75">
      <c r="A189" s="36" t="s">
        <v>52</v>
      </c>
      <c r="E189" s="37" t="s">
        <v>47</v>
      </c>
    </row>
    <row r="190" spans="1:5" ht="12.75">
      <c r="A190" t="s">
        <v>54</v>
      </c>
      <c r="E190" s="35" t="s">
        <v>47</v>
      </c>
    </row>
    <row r="191" spans="1:18" ht="12.75" customHeight="1">
      <c r="A191" s="6" t="s">
        <v>43</v>
      </c>
      <c s="6"/>
      <c s="39" t="s">
        <v>388</v>
      </c>
      <c s="6"/>
      <c s="27" t="s">
        <v>389</v>
      </c>
      <c s="6"/>
      <c s="6"/>
      <c s="6"/>
      <c s="40">
        <f>0+Q191</f>
      </c>
      <c r="O191">
        <f>0+R191</f>
      </c>
      <c r="Q191">
        <f>0+I192+I196</f>
      </c>
      <c>
        <f>0+O192+O196</f>
      </c>
    </row>
    <row r="192" spans="1:16" ht="25.5">
      <c r="A192" s="25" t="s">
        <v>45</v>
      </c>
      <c s="29" t="s">
        <v>262</v>
      </c>
      <c s="29" t="s">
        <v>390</v>
      </c>
      <c s="25" t="s">
        <v>47</v>
      </c>
      <c s="30" t="s">
        <v>391</v>
      </c>
      <c s="31" t="s">
        <v>248</v>
      </c>
      <c s="32">
        <v>1</v>
      </c>
      <c s="33">
        <v>0</v>
      </c>
      <c s="33">
        <f>ROUND(ROUND(H192,4)*ROUND(G192,5),4)</f>
      </c>
      <c r="O192">
        <f>(I192*21)/100</f>
      </c>
      <c t="s">
        <v>25</v>
      </c>
    </row>
    <row r="193" spans="1:5" ht="25.5">
      <c r="A193" s="34" t="s">
        <v>50</v>
      </c>
      <c r="E193" s="35" t="s">
        <v>391</v>
      </c>
    </row>
    <row r="194" spans="1:5" ht="12.75">
      <c r="A194" s="36" t="s">
        <v>52</v>
      </c>
      <c r="E194" s="37" t="s">
        <v>47</v>
      </c>
    </row>
    <row r="195" spans="1:5" ht="12.75">
      <c r="A195" t="s">
        <v>54</v>
      </c>
      <c r="E195" s="35" t="s">
        <v>47</v>
      </c>
    </row>
    <row r="196" spans="1:16" ht="12.75">
      <c r="A196" s="25" t="s">
        <v>45</v>
      </c>
      <c s="29" t="s">
        <v>268</v>
      </c>
      <c s="29" t="s">
        <v>392</v>
      </c>
      <c s="25" t="s">
        <v>47</v>
      </c>
      <c s="30" t="s">
        <v>393</v>
      </c>
      <c s="31" t="s">
        <v>248</v>
      </c>
      <c s="32">
        <v>1</v>
      </c>
      <c s="33">
        <v>0</v>
      </c>
      <c s="33">
        <f>ROUND(ROUND(H196,4)*ROUND(G196,5),4)</f>
      </c>
      <c r="O196">
        <f>(I196*21)/100</f>
      </c>
      <c t="s">
        <v>25</v>
      </c>
    </row>
    <row r="197" spans="1:5" ht="12.75">
      <c r="A197" s="34" t="s">
        <v>50</v>
      </c>
      <c r="E197" s="35" t="s">
        <v>393</v>
      </c>
    </row>
    <row r="198" spans="1:5" ht="12.75">
      <c r="A198" s="36" t="s">
        <v>52</v>
      </c>
      <c r="E198" s="37" t="s">
        <v>47</v>
      </c>
    </row>
    <row r="199" spans="1:5" ht="12.75">
      <c r="A199" t="s">
        <v>54</v>
      </c>
      <c r="E199" s="35" t="s">
        <v>47</v>
      </c>
    </row>
    <row r="200" spans="1:18" ht="12.75" customHeight="1">
      <c r="A200" s="6" t="s">
        <v>43</v>
      </c>
      <c s="6"/>
      <c s="39" t="s">
        <v>394</v>
      </c>
      <c s="6"/>
      <c s="27" t="s">
        <v>395</v>
      </c>
      <c s="6"/>
      <c s="6"/>
      <c s="6"/>
      <c s="40">
        <f>0+Q200</f>
      </c>
      <c r="O200">
        <f>0+R200</f>
      </c>
      <c r="Q200">
        <f>0+I201+I205+I209</f>
      </c>
      <c>
        <f>0+O201+O205+O209</f>
      </c>
    </row>
    <row r="201" spans="1:16" ht="12.75">
      <c r="A201" s="25" t="s">
        <v>45</v>
      </c>
      <c s="29" t="s">
        <v>272</v>
      </c>
      <c s="29" t="s">
        <v>396</v>
      </c>
      <c s="25" t="s">
        <v>47</v>
      </c>
      <c s="30" t="s">
        <v>397</v>
      </c>
      <c s="31" t="s">
        <v>49</v>
      </c>
      <c s="32">
        <v>8.19</v>
      </c>
      <c s="33">
        <v>0</v>
      </c>
      <c s="33">
        <f>ROUND(ROUND(H201,4)*ROUND(G201,5),4)</f>
      </c>
      <c r="O201">
        <f>(I201*21)/100</f>
      </c>
      <c t="s">
        <v>25</v>
      </c>
    </row>
    <row r="202" spans="1:5" ht="12.75">
      <c r="A202" s="34" t="s">
        <v>50</v>
      </c>
      <c r="E202" s="35" t="s">
        <v>397</v>
      </c>
    </row>
    <row r="203" spans="1:5" ht="12.75">
      <c r="A203" s="36" t="s">
        <v>52</v>
      </c>
      <c r="E203" s="37" t="s">
        <v>47</v>
      </c>
    </row>
    <row r="204" spans="1:5" ht="12.75">
      <c r="A204" t="s">
        <v>54</v>
      </c>
      <c r="E204" s="35" t="s">
        <v>47</v>
      </c>
    </row>
    <row r="205" spans="1:16" ht="12.75">
      <c r="A205" s="25" t="s">
        <v>45</v>
      </c>
      <c s="29" t="s">
        <v>275</v>
      </c>
      <c s="29" t="s">
        <v>398</v>
      </c>
      <c s="25" t="s">
        <v>47</v>
      </c>
      <c s="30" t="s">
        <v>399</v>
      </c>
      <c s="31" t="s">
        <v>49</v>
      </c>
      <c s="32">
        <v>122.85</v>
      </c>
      <c s="33">
        <v>0</v>
      </c>
      <c s="33">
        <f>ROUND(ROUND(H205,4)*ROUND(G205,5),4)</f>
      </c>
      <c r="O205">
        <f>(I205*21)/100</f>
      </c>
      <c t="s">
        <v>25</v>
      </c>
    </row>
    <row r="206" spans="1:5" ht="12.75">
      <c r="A206" s="34" t="s">
        <v>50</v>
      </c>
      <c r="E206" s="35" t="s">
        <v>399</v>
      </c>
    </row>
    <row r="207" spans="1:5" ht="12.75">
      <c r="A207" s="36" t="s">
        <v>52</v>
      </c>
      <c r="E207" s="37" t="s">
        <v>47</v>
      </c>
    </row>
    <row r="208" spans="1:5" ht="12.75">
      <c r="A208" t="s">
        <v>54</v>
      </c>
      <c r="E208" s="35" t="s">
        <v>47</v>
      </c>
    </row>
    <row r="209" spans="1:16" ht="12.75">
      <c r="A209" s="25" t="s">
        <v>45</v>
      </c>
      <c s="29" t="s">
        <v>279</v>
      </c>
      <c s="29" t="s">
        <v>400</v>
      </c>
      <c s="25" t="s">
        <v>47</v>
      </c>
      <c s="30" t="s">
        <v>401</v>
      </c>
      <c s="31" t="s">
        <v>49</v>
      </c>
      <c s="32">
        <v>8.19</v>
      </c>
      <c s="33">
        <v>0</v>
      </c>
      <c s="33">
        <f>ROUND(ROUND(H209,4)*ROUND(G209,5),4)</f>
      </c>
      <c r="O209">
        <f>(I209*21)/100</f>
      </c>
      <c t="s">
        <v>25</v>
      </c>
    </row>
    <row r="210" spans="1:5" ht="12.75">
      <c r="A210" s="34" t="s">
        <v>50</v>
      </c>
      <c r="E210" s="35" t="s">
        <v>401</v>
      </c>
    </row>
    <row r="211" spans="1:5" ht="12.75">
      <c r="A211" s="36" t="s">
        <v>52</v>
      </c>
      <c r="E211" s="37" t="s">
        <v>47</v>
      </c>
    </row>
    <row r="212" spans="1:5" ht="12.75">
      <c r="A212" t="s">
        <v>54</v>
      </c>
      <c r="E212" s="35" t="s">
        <v>47</v>
      </c>
    </row>
    <row r="213" spans="1:18" ht="12.75" customHeight="1">
      <c r="A213" s="6" t="s">
        <v>43</v>
      </c>
      <c s="6"/>
      <c s="39" t="s">
        <v>402</v>
      </c>
      <c s="6"/>
      <c s="27" t="s">
        <v>403</v>
      </c>
      <c s="6"/>
      <c s="6"/>
      <c s="6"/>
      <c s="40">
        <f>0+Q213</f>
      </c>
      <c r="O213">
        <f>0+R213</f>
      </c>
      <c r="Q213">
        <f>0+I214+I218+I222+I226</f>
      </c>
      <c>
        <f>0+O214+O218+O222+O226</f>
      </c>
    </row>
    <row r="214" spans="1:16" ht="12.75">
      <c r="A214" s="25" t="s">
        <v>45</v>
      </c>
      <c s="29" t="s">
        <v>283</v>
      </c>
      <c s="29" t="s">
        <v>404</v>
      </c>
      <c s="25" t="s">
        <v>47</v>
      </c>
      <c s="30" t="s">
        <v>405</v>
      </c>
      <c s="31" t="s">
        <v>406</v>
      </c>
      <c s="32">
        <v>8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405</v>
      </c>
    </row>
    <row r="216" spans="1:5" ht="12.75">
      <c r="A216" s="36" t="s">
        <v>52</v>
      </c>
      <c r="E216" s="37" t="s">
        <v>47</v>
      </c>
    </row>
    <row r="217" spans="1:5" ht="12.75">
      <c r="A217" t="s">
        <v>54</v>
      </c>
      <c r="E217" s="35" t="s">
        <v>47</v>
      </c>
    </row>
    <row r="218" spans="1:16" ht="12.75">
      <c r="A218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406</v>
      </c>
      <c s="32">
        <v>8</v>
      </c>
      <c s="33">
        <v>0</v>
      </c>
      <c s="33">
        <f>ROUND(ROUND(H218,4)*ROUND(G218,5),4)</f>
      </c>
      <c r="O218">
        <f>(I218*21)/100</f>
      </c>
      <c t="s">
        <v>25</v>
      </c>
    </row>
    <row r="219" spans="1:5" ht="12.75">
      <c r="A219" s="34" t="s">
        <v>50</v>
      </c>
      <c r="E219" s="35" t="s">
        <v>409</v>
      </c>
    </row>
    <row r="220" spans="1:5" ht="12.75">
      <c r="A220" s="36" t="s">
        <v>52</v>
      </c>
      <c r="E220" s="37" t="s">
        <v>47</v>
      </c>
    </row>
    <row r="221" spans="1:5" ht="12.75">
      <c r="A221" t="s">
        <v>54</v>
      </c>
      <c r="E221" s="35" t="s">
        <v>47</v>
      </c>
    </row>
    <row r="222" spans="1:16" ht="12.75">
      <c r="A222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406</v>
      </c>
      <c s="32">
        <v>8</v>
      </c>
      <c s="33">
        <v>0</v>
      </c>
      <c s="33">
        <f>ROUND(ROUND(H222,4)*ROUND(G222,5),4)</f>
      </c>
      <c r="O222">
        <f>(I222*21)/100</f>
      </c>
      <c t="s">
        <v>25</v>
      </c>
    </row>
    <row r="223" spans="1:5" ht="12.75">
      <c r="A223" s="34" t="s">
        <v>50</v>
      </c>
      <c r="E223" s="35" t="s">
        <v>412</v>
      </c>
    </row>
    <row r="224" spans="1:5" ht="12.75">
      <c r="A224" s="36" t="s">
        <v>52</v>
      </c>
      <c r="E224" s="37" t="s">
        <v>47</v>
      </c>
    </row>
    <row r="225" spans="1:5" ht="12.75">
      <c r="A225" t="s">
        <v>54</v>
      </c>
      <c r="E225" s="35" t="s">
        <v>47</v>
      </c>
    </row>
    <row r="226" spans="1:16" ht="12.75">
      <c r="A226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406</v>
      </c>
      <c s="32">
        <v>4</v>
      </c>
      <c s="33">
        <v>0</v>
      </c>
      <c s="33">
        <f>ROUND(ROUND(H226,4)*ROUND(G226,5),4)</f>
      </c>
      <c r="O226">
        <f>(I226*21)/100</f>
      </c>
      <c t="s">
        <v>25</v>
      </c>
    </row>
    <row r="227" spans="1:5" ht="12.75">
      <c r="A227" s="34" t="s">
        <v>50</v>
      </c>
      <c r="E227" s="35" t="s">
        <v>415</v>
      </c>
    </row>
    <row r="228" spans="1:5" ht="12.75">
      <c r="A228" s="36" t="s">
        <v>52</v>
      </c>
      <c r="E228" s="37" t="s">
        <v>47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416</v>
      </c>
      <c s="6"/>
      <c s="27" t="s">
        <v>417</v>
      </c>
      <c s="6"/>
      <c s="6"/>
      <c s="6"/>
      <c s="40">
        <f>0+Q230</f>
      </c>
      <c r="O230">
        <f>0+R230</f>
      </c>
      <c r="Q230">
        <f>0+I231+I235</f>
      </c>
      <c>
        <f>0+O231+O235</f>
      </c>
    </row>
    <row r="231" spans="1:16" ht="12.75">
      <c r="A231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248</v>
      </c>
      <c s="32">
        <v>1</v>
      </c>
      <c s="33">
        <v>0</v>
      </c>
      <c s="33">
        <f>ROUND(ROUND(H231,4)*ROUND(G231,5),4)</f>
      </c>
      <c r="O231">
        <f>(I231*21)/100</f>
      </c>
      <c t="s">
        <v>25</v>
      </c>
    </row>
    <row r="232" spans="1:5" ht="12.75">
      <c r="A232" s="34" t="s">
        <v>50</v>
      </c>
      <c r="E232" s="35" t="s">
        <v>420</v>
      </c>
    </row>
    <row r="233" spans="1:5" ht="12.75">
      <c r="A233" s="36" t="s">
        <v>52</v>
      </c>
      <c r="E233" s="37" t="s">
        <v>47</v>
      </c>
    </row>
    <row r="234" spans="1:5" ht="12.75">
      <c r="A234" t="s">
        <v>54</v>
      </c>
      <c r="E234" s="35" t="s">
        <v>47</v>
      </c>
    </row>
    <row r="235" spans="1:16" ht="12.75">
      <c r="A235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248</v>
      </c>
      <c s="32">
        <v>1</v>
      </c>
      <c s="33">
        <v>0</v>
      </c>
      <c s="33">
        <f>ROUND(ROUND(H235,4)*ROUND(G235,5),4)</f>
      </c>
      <c r="O235">
        <f>(I235*21)/100</f>
      </c>
      <c t="s">
        <v>25</v>
      </c>
    </row>
    <row r="236" spans="1:5" ht="12.75">
      <c r="A236" s="34" t="s">
        <v>50</v>
      </c>
      <c r="E236" s="35" t="s">
        <v>423</v>
      </c>
    </row>
    <row r="237" spans="1:5" ht="12.75">
      <c r="A237" s="36" t="s">
        <v>52</v>
      </c>
      <c r="E237" s="37" t="s">
        <v>47</v>
      </c>
    </row>
    <row r="238" spans="1:5" ht="12.75">
      <c r="A238" t="s">
        <v>54</v>
      </c>
      <c r="E238" s="35" t="s">
        <v>47</v>
      </c>
    </row>
    <row r="239" spans="1:18" ht="12.75" customHeight="1">
      <c r="A239" s="6" t="s">
        <v>43</v>
      </c>
      <c s="6"/>
      <c s="39" t="s">
        <v>424</v>
      </c>
      <c s="6"/>
      <c s="27" t="s">
        <v>425</v>
      </c>
      <c s="6"/>
      <c s="6"/>
      <c s="6"/>
      <c s="40">
        <f>0+Q239</f>
      </c>
      <c r="O239">
        <f>0+R239</f>
      </c>
      <c r="Q239">
        <f>0+I240</f>
      </c>
      <c>
        <f>0+O240</f>
      </c>
    </row>
    <row r="240" spans="1:16" ht="12.75">
      <c r="A240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248</v>
      </c>
      <c s="32">
        <v>1</v>
      </c>
      <c s="33">
        <v>0</v>
      </c>
      <c s="33">
        <f>ROUND(ROUND(H240,4)*ROUND(G240,5),4)</f>
      </c>
      <c r="O240">
        <f>(I240*21)/100</f>
      </c>
      <c t="s">
        <v>25</v>
      </c>
    </row>
    <row r="241" spans="1:5" ht="12.75">
      <c r="A241" s="34" t="s">
        <v>50</v>
      </c>
      <c r="E241" s="35" t="s">
        <v>428</v>
      </c>
    </row>
    <row r="242" spans="1:5" ht="12.75">
      <c r="A242" s="36" t="s">
        <v>52</v>
      </c>
      <c r="E242" s="37" t="s">
        <v>47</v>
      </c>
    </row>
    <row r="243" spans="1:5" ht="12.75">
      <c r="A243" t="s">
        <v>54</v>
      </c>
      <c r="E243" s="35" t="s">
        <v>47</v>
      </c>
    </row>
    <row r="244" spans="1:18" ht="12.75" customHeight="1">
      <c r="A244" s="6" t="s">
        <v>43</v>
      </c>
      <c s="6"/>
      <c s="39" t="s">
        <v>429</v>
      </c>
      <c s="6"/>
      <c s="27" t="s">
        <v>430</v>
      </c>
      <c s="6"/>
      <c s="6"/>
      <c s="6"/>
      <c s="40">
        <f>0+Q244</f>
      </c>
      <c r="O244">
        <f>0+R244</f>
      </c>
      <c r="Q244">
        <f>0+I245+I249+I253+I257</f>
      </c>
      <c>
        <f>0+O245+O249+O253+O257</f>
      </c>
    </row>
    <row r="245" spans="1:16" ht="12.75">
      <c r="A245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248</v>
      </c>
      <c s="32">
        <v>1</v>
      </c>
      <c s="33">
        <v>0</v>
      </c>
      <c s="33">
        <f>ROUND(ROUND(H245,4)*ROUND(G245,5),4)</f>
      </c>
      <c r="O245">
        <f>(I245*21)/100</f>
      </c>
      <c t="s">
        <v>25</v>
      </c>
    </row>
    <row r="246" spans="1:5" ht="12.75">
      <c r="A246" s="34" t="s">
        <v>50</v>
      </c>
      <c r="E246" s="35" t="s">
        <v>433</v>
      </c>
    </row>
    <row r="247" spans="1:5" ht="12.75">
      <c r="A247" s="36" t="s">
        <v>52</v>
      </c>
      <c r="E247" s="37" t="s">
        <v>47</v>
      </c>
    </row>
    <row r="248" spans="1:5" ht="12.75">
      <c r="A248" t="s">
        <v>54</v>
      </c>
      <c r="E248" s="35" t="s">
        <v>47</v>
      </c>
    </row>
    <row r="249" spans="1:16" ht="12.75">
      <c r="A24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248</v>
      </c>
      <c s="32">
        <v>1</v>
      </c>
      <c s="33">
        <v>0</v>
      </c>
      <c s="33">
        <f>ROUND(ROUND(H249,4)*ROUND(G249,5),4)</f>
      </c>
      <c r="O249">
        <f>(I249*21)/100</f>
      </c>
      <c t="s">
        <v>25</v>
      </c>
    </row>
    <row r="250" spans="1:5" ht="12.75">
      <c r="A250" s="34" t="s">
        <v>50</v>
      </c>
      <c r="E250" s="35" t="s">
        <v>436</v>
      </c>
    </row>
    <row r="251" spans="1:5" ht="12.75">
      <c r="A251" s="36" t="s">
        <v>52</v>
      </c>
      <c r="E251" s="37" t="s">
        <v>47</v>
      </c>
    </row>
    <row r="252" spans="1:5" ht="12.75">
      <c r="A252" t="s">
        <v>54</v>
      </c>
      <c r="E252" s="35" t="s">
        <v>47</v>
      </c>
    </row>
    <row r="253" spans="1:16" ht="12.75">
      <c r="A253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248</v>
      </c>
      <c s="32">
        <v>1</v>
      </c>
      <c s="33">
        <v>0</v>
      </c>
      <c s="33">
        <f>ROUND(ROUND(H253,4)*ROUND(G253,5),4)</f>
      </c>
      <c r="O253">
        <f>(I253*21)/100</f>
      </c>
      <c t="s">
        <v>25</v>
      </c>
    </row>
    <row r="254" spans="1:5" ht="12.75">
      <c r="A254" s="34" t="s">
        <v>50</v>
      </c>
      <c r="E254" s="35" t="s">
        <v>439</v>
      </c>
    </row>
    <row r="255" spans="1:5" ht="12.75">
      <c r="A255" s="36" t="s">
        <v>52</v>
      </c>
      <c r="E255" s="37" t="s">
        <v>47</v>
      </c>
    </row>
    <row r="256" spans="1:5" ht="12.75">
      <c r="A256" t="s">
        <v>54</v>
      </c>
      <c r="E256" s="35" t="s">
        <v>47</v>
      </c>
    </row>
    <row r="257" spans="1:16" ht="12.75">
      <c r="A257" s="25" t="s">
        <v>45</v>
      </c>
      <c s="29" t="s">
        <v>440</v>
      </c>
      <c s="29" t="s">
        <v>441</v>
      </c>
      <c s="25" t="s">
        <v>47</v>
      </c>
      <c s="30" t="s">
        <v>442</v>
      </c>
      <c s="31" t="s">
        <v>248</v>
      </c>
      <c s="32">
        <v>1</v>
      </c>
      <c s="33">
        <v>0</v>
      </c>
      <c s="33">
        <f>ROUND(ROUND(H257,4)*ROUND(G257,5),4)</f>
      </c>
      <c r="O257">
        <f>(I257*21)/100</f>
      </c>
      <c t="s">
        <v>25</v>
      </c>
    </row>
    <row r="258" spans="1:5" ht="12.75">
      <c r="A258" s="34" t="s">
        <v>50</v>
      </c>
      <c r="E258" s="35" t="s">
        <v>442</v>
      </c>
    </row>
    <row r="259" spans="1:5" ht="12.75">
      <c r="A259" s="36" t="s">
        <v>52</v>
      </c>
      <c r="E259" s="37" t="s">
        <v>47</v>
      </c>
    </row>
    <row r="260" spans="1:5" ht="12.75">
      <c r="A260" t="s">
        <v>54</v>
      </c>
      <c r="E260" s="35" t="s">
        <v>47</v>
      </c>
    </row>
    <row r="261" spans="1:18" ht="12.75" customHeight="1">
      <c r="A261" s="6" t="s">
        <v>43</v>
      </c>
      <c s="6"/>
      <c s="39" t="s">
        <v>443</v>
      </c>
      <c s="6"/>
      <c s="27" t="s">
        <v>444</v>
      </c>
      <c s="6"/>
      <c s="6"/>
      <c s="6"/>
      <c s="40">
        <f>0+Q261</f>
      </c>
      <c r="O261">
        <f>0+R261</f>
      </c>
      <c r="Q261">
        <f>0+I262</f>
      </c>
      <c>
        <f>0+O262</f>
      </c>
    </row>
    <row r="262" spans="1:16" ht="12.75">
      <c r="A262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248</v>
      </c>
      <c s="32">
        <v>1</v>
      </c>
      <c s="33">
        <v>0</v>
      </c>
      <c s="33">
        <f>ROUND(ROUND(H262,4)*ROUND(G262,5),4)</f>
      </c>
      <c r="O262">
        <f>(I262*21)/100</f>
      </c>
      <c t="s">
        <v>25</v>
      </c>
    </row>
    <row r="263" spans="1:5" ht="12.75">
      <c r="A263" s="34" t="s">
        <v>50</v>
      </c>
      <c r="E263" s="35" t="s">
        <v>447</v>
      </c>
    </row>
    <row r="264" spans="1:5" ht="12.75">
      <c r="A264" s="36" t="s">
        <v>52</v>
      </c>
      <c r="E264" s="37" t="s">
        <v>47</v>
      </c>
    </row>
    <row r="265" spans="1:5" ht="12.75">
      <c r="A265" t="s">
        <v>54</v>
      </c>
      <c r="E265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0+O9+O86+O191+O200+O213+O230+O239+O244+O261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450</v>
      </c>
      <c s="41">
        <f>0+I9+I86+I191+I200+I213+I230+I239+I244+I261</f>
      </c>
      <c r="O3" t="s">
        <v>19</v>
      </c>
      <c t="s">
        <v>24</v>
      </c>
    </row>
    <row r="4" spans="1:16" ht="15" customHeight="1">
      <c r="A4" t="s">
        <v>17</v>
      </c>
      <c s="12" t="s">
        <v>288</v>
      </c>
      <c s="13" t="s">
        <v>289</v>
      </c>
      <c s="1"/>
      <c s="14" t="s">
        <v>290</v>
      </c>
      <c s="1"/>
      <c s="1"/>
      <c s="11"/>
      <c s="11"/>
      <c r="O4" t="s">
        <v>20</v>
      </c>
      <c t="s">
        <v>24</v>
      </c>
    </row>
    <row r="5" spans="1:16" ht="12.75" customHeight="1">
      <c r="A5" t="s">
        <v>291</v>
      </c>
      <c s="16" t="s">
        <v>18</v>
      </c>
      <c s="17" t="s">
        <v>450</v>
      </c>
      <c s="6"/>
      <c s="18" t="s">
        <v>451</v>
      </c>
      <c s="6"/>
      <c s="6"/>
      <c s="6"/>
      <c s="6"/>
      <c r="O5" t="s">
        <v>21</v>
      </c>
      <c t="s">
        <v>25</v>
      </c>
    </row>
    <row r="6" spans="1:9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294</v>
      </c>
      <c s="19"/>
      <c s="27" t="s">
        <v>295</v>
      </c>
      <c s="19"/>
      <c s="19"/>
      <c s="19"/>
      <c s="28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25.5">
      <c r="A10" s="25" t="s">
        <v>45</v>
      </c>
      <c s="29" t="s">
        <v>31</v>
      </c>
      <c s="29" t="s">
        <v>296</v>
      </c>
      <c s="25" t="s">
        <v>47</v>
      </c>
      <c s="30" t="s">
        <v>297</v>
      </c>
      <c s="31" t="s">
        <v>248</v>
      </c>
      <c s="32">
        <v>12</v>
      </c>
      <c s="33">
        <v>0</v>
      </c>
      <c s="33">
        <f>ROUND(ROUND(H10,4)*ROUND(G10,5),4)</f>
      </c>
      <c r="O10">
        <f>(I10*21)/100</f>
      </c>
      <c t="s">
        <v>25</v>
      </c>
    </row>
    <row r="11" spans="1:5" ht="25.5">
      <c r="A11" s="34" t="s">
        <v>50</v>
      </c>
      <c r="E11" s="35" t="s">
        <v>297</v>
      </c>
    </row>
    <row r="12" spans="1:5" ht="12.75">
      <c r="A12" s="36" t="s">
        <v>52</v>
      </c>
      <c r="E12" s="37" t="s">
        <v>47</v>
      </c>
    </row>
    <row r="13" spans="1:5" ht="12.75">
      <c r="A13" t="s">
        <v>54</v>
      </c>
      <c r="E13" s="35" t="s">
        <v>47</v>
      </c>
    </row>
    <row r="14" spans="1:16" ht="12.75">
      <c r="A14" s="25" t="s">
        <v>45</v>
      </c>
      <c s="29" t="s">
        <v>25</v>
      </c>
      <c s="29" t="s">
        <v>298</v>
      </c>
      <c s="25" t="s">
        <v>47</v>
      </c>
      <c s="30" t="s">
        <v>299</v>
      </c>
      <c s="31" t="s">
        <v>248</v>
      </c>
      <c s="32">
        <v>2</v>
      </c>
      <c s="33">
        <v>0</v>
      </c>
      <c s="33">
        <f>ROUND(ROUND(H14,4)*ROUND(G14,5),4)</f>
      </c>
      <c r="O14">
        <f>(I14*21)/100</f>
      </c>
      <c t="s">
        <v>25</v>
      </c>
    </row>
    <row r="15" spans="1:5" ht="12.75">
      <c r="A15" s="34" t="s">
        <v>50</v>
      </c>
      <c r="E15" s="35" t="s">
        <v>299</v>
      </c>
    </row>
    <row r="16" spans="1:5" ht="12.75">
      <c r="A16" s="36" t="s">
        <v>52</v>
      </c>
      <c r="E16" s="37" t="s">
        <v>47</v>
      </c>
    </row>
    <row r="17" spans="1:5" ht="12.75">
      <c r="A17" t="s">
        <v>54</v>
      </c>
      <c r="E17" s="35" t="s">
        <v>47</v>
      </c>
    </row>
    <row r="18" spans="1:16" ht="12.75">
      <c r="A18" s="25" t="s">
        <v>45</v>
      </c>
      <c s="29" t="s">
        <v>23</v>
      </c>
      <c s="29" t="s">
        <v>300</v>
      </c>
      <c s="25" t="s">
        <v>47</v>
      </c>
      <c s="30" t="s">
        <v>301</v>
      </c>
      <c s="31" t="s">
        <v>248</v>
      </c>
      <c s="32">
        <v>2</v>
      </c>
      <c s="33">
        <v>0</v>
      </c>
      <c s="33">
        <f>ROUND(ROUND(H18,4)*ROUND(G18,5),4)</f>
      </c>
      <c r="O18">
        <f>(I18*21)/100</f>
      </c>
      <c t="s">
        <v>25</v>
      </c>
    </row>
    <row r="19" spans="1:5" ht="12.75">
      <c r="A19" s="34" t="s">
        <v>50</v>
      </c>
      <c r="E19" s="35" t="s">
        <v>301</v>
      </c>
    </row>
    <row r="20" spans="1:5" ht="12.75">
      <c r="A20" s="36" t="s">
        <v>52</v>
      </c>
      <c r="E20" s="37" t="s">
        <v>47</v>
      </c>
    </row>
    <row r="21" spans="1:5" ht="12.75">
      <c r="A21" t="s">
        <v>54</v>
      </c>
      <c r="E21" s="35" t="s">
        <v>47</v>
      </c>
    </row>
    <row r="22" spans="1:16" ht="12.75">
      <c r="A22" s="25" t="s">
        <v>45</v>
      </c>
      <c s="29" t="s">
        <v>24</v>
      </c>
      <c s="29" t="s">
        <v>302</v>
      </c>
      <c s="25" t="s">
        <v>47</v>
      </c>
      <c s="30" t="s">
        <v>303</v>
      </c>
      <c s="31" t="s">
        <v>248</v>
      </c>
      <c s="32">
        <v>2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303</v>
      </c>
    </row>
    <row r="24" spans="1:5" ht="12.75">
      <c r="A24" s="36" t="s">
        <v>52</v>
      </c>
      <c r="E24" s="37" t="s">
        <v>47</v>
      </c>
    </row>
    <row r="25" spans="1:5" ht="12.75">
      <c r="A25" t="s">
        <v>54</v>
      </c>
      <c r="E25" s="35" t="s">
        <v>47</v>
      </c>
    </row>
    <row r="26" spans="1:16" ht="25.5">
      <c r="A26" s="25" t="s">
        <v>45</v>
      </c>
      <c s="29" t="s">
        <v>22</v>
      </c>
      <c s="29" t="s">
        <v>304</v>
      </c>
      <c s="25" t="s">
        <v>47</v>
      </c>
      <c s="30" t="s">
        <v>305</v>
      </c>
      <c s="31" t="s">
        <v>103</v>
      </c>
      <c s="32">
        <v>35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25.5">
      <c r="A27" s="34" t="s">
        <v>50</v>
      </c>
      <c r="E27" s="35" t="s">
        <v>305</v>
      </c>
    </row>
    <row r="28" spans="1:5" ht="12.75">
      <c r="A28" s="36" t="s">
        <v>52</v>
      </c>
      <c r="E28" s="37" t="s">
        <v>47</v>
      </c>
    </row>
    <row r="29" spans="1:5" ht="12.75">
      <c r="A29" t="s">
        <v>54</v>
      </c>
      <c r="E29" s="35" t="s">
        <v>47</v>
      </c>
    </row>
    <row r="30" spans="1:16" ht="25.5">
      <c r="A30" s="25" t="s">
        <v>45</v>
      </c>
      <c s="29" t="s">
        <v>37</v>
      </c>
      <c s="29" t="s">
        <v>306</v>
      </c>
      <c s="25" t="s">
        <v>47</v>
      </c>
      <c s="30" t="s">
        <v>307</v>
      </c>
      <c s="31" t="s">
        <v>103</v>
      </c>
      <c s="32">
        <v>50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25.5">
      <c r="A31" s="34" t="s">
        <v>50</v>
      </c>
      <c r="E31" s="35" t="s">
        <v>307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78</v>
      </c>
      <c s="29" t="s">
        <v>308</v>
      </c>
      <c s="25" t="s">
        <v>47</v>
      </c>
      <c s="30" t="s">
        <v>309</v>
      </c>
      <c s="31" t="s">
        <v>248</v>
      </c>
      <c s="32">
        <v>10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309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82</v>
      </c>
      <c s="29" t="s">
        <v>310</v>
      </c>
      <c s="25" t="s">
        <v>47</v>
      </c>
      <c s="30" t="s">
        <v>311</v>
      </c>
      <c s="31" t="s">
        <v>248</v>
      </c>
      <c s="32">
        <v>2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311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25.5">
      <c r="A42" s="25" t="s">
        <v>45</v>
      </c>
      <c s="29" t="s">
        <v>40</v>
      </c>
      <c s="29" t="s">
        <v>312</v>
      </c>
      <c s="25" t="s">
        <v>47</v>
      </c>
      <c s="30" t="s">
        <v>313</v>
      </c>
      <c s="31" t="s">
        <v>248</v>
      </c>
      <c s="32">
        <v>2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25.5">
      <c r="A43" s="34" t="s">
        <v>50</v>
      </c>
      <c r="E43" s="35" t="s">
        <v>313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314</v>
      </c>
      <c s="25" t="s">
        <v>47</v>
      </c>
      <c s="30" t="s">
        <v>315</v>
      </c>
      <c s="31" t="s">
        <v>103</v>
      </c>
      <c s="32">
        <v>50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315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92</v>
      </c>
      <c s="29" t="s">
        <v>316</v>
      </c>
      <c s="25" t="s">
        <v>47</v>
      </c>
      <c s="30" t="s">
        <v>317</v>
      </c>
      <c s="31" t="s">
        <v>248</v>
      </c>
      <c s="32">
        <v>2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317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96</v>
      </c>
      <c s="29" t="s">
        <v>318</v>
      </c>
      <c s="25" t="s">
        <v>47</v>
      </c>
      <c s="30" t="s">
        <v>319</v>
      </c>
      <c s="31" t="s">
        <v>103</v>
      </c>
      <c s="32">
        <v>35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319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100</v>
      </c>
      <c s="29" t="s">
        <v>320</v>
      </c>
      <c s="25" t="s">
        <v>47</v>
      </c>
      <c s="30" t="s">
        <v>321</v>
      </c>
      <c s="31" t="s">
        <v>103</v>
      </c>
      <c s="32">
        <v>3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321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105</v>
      </c>
      <c s="29" t="s">
        <v>322</v>
      </c>
      <c s="25" t="s">
        <v>47</v>
      </c>
      <c s="30" t="s">
        <v>323</v>
      </c>
      <c s="31" t="s">
        <v>248</v>
      </c>
      <c s="32">
        <v>2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323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109</v>
      </c>
      <c s="29" t="s">
        <v>324</v>
      </c>
      <c s="25" t="s">
        <v>47</v>
      </c>
      <c s="30" t="s">
        <v>325</v>
      </c>
      <c s="31" t="s">
        <v>248</v>
      </c>
      <c s="32">
        <v>2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12.75">
      <c r="A67" s="34" t="s">
        <v>50</v>
      </c>
      <c r="E67" s="35" t="s">
        <v>325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113</v>
      </c>
      <c s="29" t="s">
        <v>326</v>
      </c>
      <c s="25" t="s">
        <v>47</v>
      </c>
      <c s="30" t="s">
        <v>327</v>
      </c>
      <c s="31" t="s">
        <v>248</v>
      </c>
      <c s="32">
        <v>2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327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117</v>
      </c>
      <c s="29" t="s">
        <v>326</v>
      </c>
      <c s="25" t="s">
        <v>31</v>
      </c>
      <c s="30" t="s">
        <v>328</v>
      </c>
      <c s="31" t="s">
        <v>248</v>
      </c>
      <c s="32">
        <v>1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328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122</v>
      </c>
      <c s="29" t="s">
        <v>329</v>
      </c>
      <c s="25" t="s">
        <v>47</v>
      </c>
      <c s="30" t="s">
        <v>330</v>
      </c>
      <c s="31" t="s">
        <v>248</v>
      </c>
      <c s="32">
        <v>1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330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127</v>
      </c>
      <c s="29" t="s">
        <v>331</v>
      </c>
      <c s="25" t="s">
        <v>47</v>
      </c>
      <c s="30" t="s">
        <v>332</v>
      </c>
      <c s="31" t="s">
        <v>333</v>
      </c>
      <c s="32">
        <v>1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332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8" ht="12.75" customHeight="1">
      <c r="A86" s="6" t="s">
        <v>43</v>
      </c>
      <c s="6"/>
      <c s="39" t="s">
        <v>334</v>
      </c>
      <c s="6"/>
      <c s="27" t="s">
        <v>335</v>
      </c>
      <c s="6"/>
      <c s="6"/>
      <c s="6"/>
      <c s="40">
        <f>0+Q86</f>
      </c>
      <c r="O86">
        <f>0+R86</f>
      </c>
      <c r="Q86">
        <f>0+I87+I91+I95+I99+I103+I107+I111+I115+I119+I123+I127+I131+I135+I139+I143+I147+I151+I155+I159+I163+I167+I171+I175+I179+I183+I187</f>
      </c>
      <c>
        <f>0+O87+O91+O95+O99+O103+O107+O111+O115+O119+O123+O127+O131+O135+O139+O143+O147+O151+O155+O159+O163+O167+O171+O175+O179+O183+O187</f>
      </c>
    </row>
    <row r="87" spans="1:16" ht="12.75">
      <c r="A87" s="25" t="s">
        <v>45</v>
      </c>
      <c s="29" t="s">
        <v>132</v>
      </c>
      <c s="29" t="s">
        <v>336</v>
      </c>
      <c s="25" t="s">
        <v>47</v>
      </c>
      <c s="30" t="s">
        <v>337</v>
      </c>
      <c s="31" t="s">
        <v>103</v>
      </c>
      <c s="32">
        <v>30</v>
      </c>
      <c s="33">
        <v>0</v>
      </c>
      <c s="33">
        <f>ROUND(ROUND(H87,4)*ROUND(G87,5),4)</f>
      </c>
      <c r="O87">
        <f>(I87*21)/100</f>
      </c>
      <c t="s">
        <v>25</v>
      </c>
    </row>
    <row r="88" spans="1:5" ht="12.75">
      <c r="A88" s="34" t="s">
        <v>50</v>
      </c>
      <c r="E88" s="35" t="s">
        <v>337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137</v>
      </c>
      <c s="29" t="s">
        <v>338</v>
      </c>
      <c s="25" t="s">
        <v>47</v>
      </c>
      <c s="30" t="s">
        <v>339</v>
      </c>
      <c s="31" t="s">
        <v>103</v>
      </c>
      <c s="32">
        <v>32</v>
      </c>
      <c s="33">
        <v>0</v>
      </c>
      <c s="33">
        <f>ROUND(ROUND(H91,4)*ROUND(G91,5),4)</f>
      </c>
      <c r="O91">
        <f>(I91*21)/100</f>
      </c>
      <c t="s">
        <v>25</v>
      </c>
    </row>
    <row r="92" spans="1:5" ht="12.75">
      <c r="A92" s="34" t="s">
        <v>50</v>
      </c>
      <c r="E92" s="35" t="s">
        <v>339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141</v>
      </c>
      <c s="29" t="s">
        <v>340</v>
      </c>
      <c s="25" t="s">
        <v>47</v>
      </c>
      <c s="30" t="s">
        <v>341</v>
      </c>
      <c s="31" t="s">
        <v>103</v>
      </c>
      <c s="32">
        <v>10</v>
      </c>
      <c s="33">
        <v>0</v>
      </c>
      <c s="33">
        <f>ROUND(ROUND(H95,4)*ROUND(G95,5),4)</f>
      </c>
      <c r="O95">
        <f>(I95*21)/100</f>
      </c>
      <c t="s">
        <v>25</v>
      </c>
    </row>
    <row r="96" spans="1:5" ht="12.75">
      <c r="A96" s="34" t="s">
        <v>50</v>
      </c>
      <c r="E96" s="35" t="s">
        <v>341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25.5">
      <c r="A99" s="25" t="s">
        <v>45</v>
      </c>
      <c s="29" t="s">
        <v>144</v>
      </c>
      <c s="29" t="s">
        <v>342</v>
      </c>
      <c s="25" t="s">
        <v>47</v>
      </c>
      <c s="30" t="s">
        <v>343</v>
      </c>
      <c s="31" t="s">
        <v>248</v>
      </c>
      <c s="32">
        <v>2</v>
      </c>
      <c s="33">
        <v>0</v>
      </c>
      <c s="33">
        <f>ROUND(ROUND(H99,4)*ROUND(G99,5),4)</f>
      </c>
      <c r="O99">
        <f>(I99*21)/100</f>
      </c>
      <c t="s">
        <v>25</v>
      </c>
    </row>
    <row r="100" spans="1:5" ht="25.5">
      <c r="A100" s="34" t="s">
        <v>50</v>
      </c>
      <c r="E100" s="35" t="s">
        <v>343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148</v>
      </c>
      <c s="29" t="s">
        <v>344</v>
      </c>
      <c s="25" t="s">
        <v>47</v>
      </c>
      <c s="30" t="s">
        <v>345</v>
      </c>
      <c s="31" t="s">
        <v>66</v>
      </c>
      <c s="32">
        <v>2</v>
      </c>
      <c s="33">
        <v>0</v>
      </c>
      <c s="33">
        <f>ROUND(ROUND(H103,4)*ROUND(G103,5),4)</f>
      </c>
      <c r="O103">
        <f>(I103*21)/100</f>
      </c>
      <c t="s">
        <v>25</v>
      </c>
    </row>
    <row r="104" spans="1:5" ht="12.75">
      <c r="A104" s="34" t="s">
        <v>50</v>
      </c>
      <c r="E104" s="35" t="s">
        <v>345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153</v>
      </c>
      <c s="29" t="s">
        <v>346</v>
      </c>
      <c s="25" t="s">
        <v>47</v>
      </c>
      <c s="30" t="s">
        <v>347</v>
      </c>
      <c s="31" t="s">
        <v>66</v>
      </c>
      <c s="32">
        <v>0.5</v>
      </c>
      <c s="33">
        <v>0</v>
      </c>
      <c s="33">
        <f>ROUND(ROUND(H107,4)*ROUND(G107,5),4)</f>
      </c>
      <c r="O107">
        <f>(I107*21)/100</f>
      </c>
      <c t="s">
        <v>25</v>
      </c>
    </row>
    <row r="108" spans="1:5" ht="12.75">
      <c r="A108" s="34" t="s">
        <v>50</v>
      </c>
      <c r="E108" s="35" t="s">
        <v>347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158</v>
      </c>
      <c s="29" t="s">
        <v>348</v>
      </c>
      <c s="25" t="s">
        <v>47</v>
      </c>
      <c s="30" t="s">
        <v>349</v>
      </c>
      <c s="31" t="s">
        <v>66</v>
      </c>
      <c s="32">
        <v>9.45</v>
      </c>
      <c s="33">
        <v>0</v>
      </c>
      <c s="33">
        <f>ROUND(ROUND(H111,4)*ROUND(G111,5),4)</f>
      </c>
      <c r="O111">
        <f>(I111*21)/100</f>
      </c>
      <c t="s">
        <v>25</v>
      </c>
    </row>
    <row r="112" spans="1:5" ht="12.75">
      <c r="A112" s="34" t="s">
        <v>50</v>
      </c>
      <c r="E112" s="35" t="s">
        <v>349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25.5">
      <c r="A115" s="25" t="s">
        <v>45</v>
      </c>
      <c s="29" t="s">
        <v>162</v>
      </c>
      <c s="29" t="s">
        <v>350</v>
      </c>
      <c s="25" t="s">
        <v>47</v>
      </c>
      <c s="30" t="s">
        <v>351</v>
      </c>
      <c s="31" t="s">
        <v>103</v>
      </c>
      <c s="32">
        <v>30</v>
      </c>
      <c s="33">
        <v>0</v>
      </c>
      <c s="33">
        <f>ROUND(ROUND(H115,4)*ROUND(G115,5),4)</f>
      </c>
      <c r="O115">
        <f>(I115*21)/100</f>
      </c>
      <c t="s">
        <v>25</v>
      </c>
    </row>
    <row r="116" spans="1:5" ht="25.5">
      <c r="A116" s="34" t="s">
        <v>50</v>
      </c>
      <c r="E116" s="35" t="s">
        <v>351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25.5">
      <c r="A119" s="25" t="s">
        <v>45</v>
      </c>
      <c s="29" t="s">
        <v>168</v>
      </c>
      <c s="29" t="s">
        <v>352</v>
      </c>
      <c s="25" t="s">
        <v>47</v>
      </c>
      <c s="30" t="s">
        <v>353</v>
      </c>
      <c s="31" t="s">
        <v>103</v>
      </c>
      <c s="32">
        <v>30</v>
      </c>
      <c s="33">
        <v>0</v>
      </c>
      <c s="33">
        <f>ROUND(ROUND(H119,4)*ROUND(G119,5),4)</f>
      </c>
      <c r="O119">
        <f>(I119*21)/100</f>
      </c>
      <c t="s">
        <v>25</v>
      </c>
    </row>
    <row r="120" spans="1:5" ht="25.5">
      <c r="A120" s="34" t="s">
        <v>50</v>
      </c>
      <c r="E120" s="35" t="s">
        <v>353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173</v>
      </c>
      <c s="29" t="s">
        <v>354</v>
      </c>
      <c s="25" t="s">
        <v>47</v>
      </c>
      <c s="30" t="s">
        <v>355</v>
      </c>
      <c s="31" t="s">
        <v>248</v>
      </c>
      <c s="32">
        <v>2</v>
      </c>
      <c s="33">
        <v>0</v>
      </c>
      <c s="33">
        <f>ROUND(ROUND(H123,4)*ROUND(G123,5),4)</f>
      </c>
      <c r="O123">
        <f>(I123*21)/100</f>
      </c>
      <c t="s">
        <v>25</v>
      </c>
    </row>
    <row r="124" spans="1:5" ht="12.75">
      <c r="A124" s="34" t="s">
        <v>50</v>
      </c>
      <c r="E124" s="35" t="s">
        <v>355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178</v>
      </c>
      <c s="29" t="s">
        <v>356</v>
      </c>
      <c s="25" t="s">
        <v>47</v>
      </c>
      <c s="30" t="s">
        <v>357</v>
      </c>
      <c s="31" t="s">
        <v>248</v>
      </c>
      <c s="32">
        <v>2</v>
      </c>
      <c s="33">
        <v>0</v>
      </c>
      <c s="33">
        <f>ROUND(ROUND(H127,4)*ROUND(G127,5),4)</f>
      </c>
      <c r="O127">
        <f>(I127*21)/100</f>
      </c>
      <c t="s">
        <v>25</v>
      </c>
    </row>
    <row r="128" spans="1:5" ht="12.75">
      <c r="A128" s="34" t="s">
        <v>50</v>
      </c>
      <c r="E128" s="35" t="s">
        <v>357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183</v>
      </c>
      <c s="29" t="s">
        <v>358</v>
      </c>
      <c s="25" t="s">
        <v>47</v>
      </c>
      <c s="30" t="s">
        <v>359</v>
      </c>
      <c s="31" t="s">
        <v>103</v>
      </c>
      <c s="32">
        <v>3</v>
      </c>
      <c s="33">
        <v>0</v>
      </c>
      <c s="33">
        <f>ROUND(ROUND(H131,4)*ROUND(G131,5),4)</f>
      </c>
      <c r="O131">
        <f>(I131*21)/100</f>
      </c>
      <c t="s">
        <v>25</v>
      </c>
    </row>
    <row r="132" spans="1:5" ht="12.75">
      <c r="A132" s="34" t="s">
        <v>50</v>
      </c>
      <c r="E132" s="35" t="s">
        <v>359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188</v>
      </c>
      <c s="29" t="s">
        <v>360</v>
      </c>
      <c s="25" t="s">
        <v>47</v>
      </c>
      <c s="30" t="s">
        <v>361</v>
      </c>
      <c s="31" t="s">
        <v>103</v>
      </c>
      <c s="32">
        <v>32</v>
      </c>
      <c s="33">
        <v>0</v>
      </c>
      <c s="33">
        <f>ROUND(ROUND(H135,4)*ROUND(G135,5),4)</f>
      </c>
      <c r="O135">
        <f>(I135*21)/100</f>
      </c>
      <c t="s">
        <v>25</v>
      </c>
    </row>
    <row r="136" spans="1:5" ht="12.75">
      <c r="A136" s="34" t="s">
        <v>50</v>
      </c>
      <c r="E136" s="35" t="s">
        <v>361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194</v>
      </c>
      <c s="29" t="s">
        <v>362</v>
      </c>
      <c s="25" t="s">
        <v>47</v>
      </c>
      <c s="30" t="s">
        <v>363</v>
      </c>
      <c s="31" t="s">
        <v>103</v>
      </c>
      <c s="32">
        <v>10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363</v>
      </c>
    </row>
    <row r="141" spans="1:5" ht="12.75">
      <c r="A141" s="36" t="s">
        <v>52</v>
      </c>
      <c r="E141" s="37" t="s">
        <v>47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200</v>
      </c>
      <c s="29" t="s">
        <v>364</v>
      </c>
      <c s="25" t="s">
        <v>47</v>
      </c>
      <c s="30" t="s">
        <v>365</v>
      </c>
      <c s="31" t="s">
        <v>103</v>
      </c>
      <c s="32">
        <v>30</v>
      </c>
      <c s="33">
        <v>0</v>
      </c>
      <c s="33">
        <f>ROUND(ROUND(H143,4)*ROUND(G143,5),4)</f>
      </c>
      <c r="O143">
        <f>(I143*21)/100</f>
      </c>
      <c t="s">
        <v>25</v>
      </c>
    </row>
    <row r="144" spans="1:5" ht="12.75">
      <c r="A144" s="34" t="s">
        <v>50</v>
      </c>
      <c r="E144" s="35" t="s">
        <v>365</v>
      </c>
    </row>
    <row r="145" spans="1:5" ht="12.75">
      <c r="A145" s="36" t="s">
        <v>52</v>
      </c>
      <c r="E145" s="37" t="s">
        <v>47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206</v>
      </c>
      <c s="29" t="s">
        <v>366</v>
      </c>
      <c s="25" t="s">
        <v>47</v>
      </c>
      <c s="30" t="s">
        <v>367</v>
      </c>
      <c s="31" t="s">
        <v>66</v>
      </c>
      <c s="32">
        <v>1</v>
      </c>
      <c s="33">
        <v>0</v>
      </c>
      <c s="33">
        <f>ROUND(ROUND(H147,4)*ROUND(G147,5),4)</f>
      </c>
      <c r="O147">
        <f>(I147*21)/100</f>
      </c>
      <c t="s">
        <v>25</v>
      </c>
    </row>
    <row r="148" spans="1:5" ht="12.75">
      <c r="A148" s="34" t="s">
        <v>50</v>
      </c>
      <c r="E148" s="35" t="s">
        <v>367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  <row r="151" spans="1:16" ht="12.75">
      <c r="A151" s="25" t="s">
        <v>45</v>
      </c>
      <c s="29" t="s">
        <v>211</v>
      </c>
      <c s="29" t="s">
        <v>368</v>
      </c>
      <c s="25" t="s">
        <v>47</v>
      </c>
      <c s="30" t="s">
        <v>369</v>
      </c>
      <c s="31" t="s">
        <v>165</v>
      </c>
      <c s="32">
        <v>38</v>
      </c>
      <c s="33">
        <v>0</v>
      </c>
      <c s="33">
        <f>ROUND(ROUND(H151,4)*ROUND(G151,5),4)</f>
      </c>
      <c r="O151">
        <f>(I151*21)/100</f>
      </c>
      <c t="s">
        <v>25</v>
      </c>
    </row>
    <row r="152" spans="1:5" ht="12.75">
      <c r="A152" s="34" t="s">
        <v>50</v>
      </c>
      <c r="E152" s="35" t="s">
        <v>369</v>
      </c>
    </row>
    <row r="153" spans="1:5" ht="12.75">
      <c r="A153" s="36" t="s">
        <v>52</v>
      </c>
      <c r="E153" s="37" t="s">
        <v>47</v>
      </c>
    </row>
    <row r="154" spans="1:5" ht="12.75">
      <c r="A154" t="s">
        <v>54</v>
      </c>
      <c r="E154" s="35" t="s">
        <v>47</v>
      </c>
    </row>
    <row r="155" spans="1:16" ht="12.75">
      <c r="A155" s="25" t="s">
        <v>45</v>
      </c>
      <c s="29" t="s">
        <v>217</v>
      </c>
      <c s="29" t="s">
        <v>370</v>
      </c>
      <c s="25" t="s">
        <v>47</v>
      </c>
      <c s="30" t="s">
        <v>371</v>
      </c>
      <c s="31" t="s">
        <v>248</v>
      </c>
      <c s="32">
        <v>4</v>
      </c>
      <c s="33">
        <v>0</v>
      </c>
      <c s="33">
        <f>ROUND(ROUND(H155,4)*ROUND(G155,5),4)</f>
      </c>
      <c r="O155">
        <f>(I155*21)/100</f>
      </c>
      <c t="s">
        <v>25</v>
      </c>
    </row>
    <row r="156" spans="1:5" ht="12.75">
      <c r="A156" s="34" t="s">
        <v>50</v>
      </c>
      <c r="E156" s="35" t="s">
        <v>371</v>
      </c>
    </row>
    <row r="157" spans="1:5" ht="12.75">
      <c r="A157" s="36" t="s">
        <v>52</v>
      </c>
      <c r="E157" s="37" t="s">
        <v>47</v>
      </c>
    </row>
    <row r="158" spans="1:5" ht="12.75">
      <c r="A158" t="s">
        <v>54</v>
      </c>
      <c r="E158" s="35" t="s">
        <v>47</v>
      </c>
    </row>
    <row r="159" spans="1:16" ht="12.75">
      <c r="A159" s="25" t="s">
        <v>45</v>
      </c>
      <c s="29" t="s">
        <v>222</v>
      </c>
      <c s="29" t="s">
        <v>372</v>
      </c>
      <c s="25" t="s">
        <v>47</v>
      </c>
      <c s="30" t="s">
        <v>373</v>
      </c>
      <c s="31" t="s">
        <v>248</v>
      </c>
      <c s="32">
        <v>4</v>
      </c>
      <c s="33">
        <v>0</v>
      </c>
      <c s="33">
        <f>ROUND(ROUND(H159,4)*ROUND(G159,5),4)</f>
      </c>
      <c r="O159">
        <f>(I159*21)/100</f>
      </c>
      <c t="s">
        <v>25</v>
      </c>
    </row>
    <row r="160" spans="1:5" ht="12.75">
      <c r="A160" s="34" t="s">
        <v>50</v>
      </c>
      <c r="E160" s="35" t="s">
        <v>373</v>
      </c>
    </row>
    <row r="161" spans="1:5" ht="12.75">
      <c r="A161" s="36" t="s">
        <v>52</v>
      </c>
      <c r="E161" s="37" t="s">
        <v>47</v>
      </c>
    </row>
    <row r="162" spans="1:5" ht="12.75">
      <c r="A162" t="s">
        <v>54</v>
      </c>
      <c r="E162" s="35" t="s">
        <v>47</v>
      </c>
    </row>
    <row r="163" spans="1:16" ht="12.75">
      <c r="A163" s="25" t="s">
        <v>45</v>
      </c>
      <c s="29" t="s">
        <v>227</v>
      </c>
      <c s="29" t="s">
        <v>374</v>
      </c>
      <c s="25" t="s">
        <v>47</v>
      </c>
      <c s="30" t="s">
        <v>375</v>
      </c>
      <c s="31" t="s">
        <v>66</v>
      </c>
      <c s="32">
        <v>18.9</v>
      </c>
      <c s="33">
        <v>0</v>
      </c>
      <c s="33">
        <f>ROUND(ROUND(H163,4)*ROUND(G163,5),4)</f>
      </c>
      <c r="O163">
        <f>(I163*21)/100</f>
      </c>
      <c t="s">
        <v>25</v>
      </c>
    </row>
    <row r="164" spans="1:5" ht="12.75">
      <c r="A164" s="34" t="s">
        <v>50</v>
      </c>
      <c r="E164" s="35" t="s">
        <v>375</v>
      </c>
    </row>
    <row r="165" spans="1:5" ht="12.75">
      <c r="A165" s="36" t="s">
        <v>52</v>
      </c>
      <c r="E165" s="37" t="s">
        <v>47</v>
      </c>
    </row>
    <row r="166" spans="1:5" ht="12.75">
      <c r="A166" t="s">
        <v>54</v>
      </c>
      <c r="E166" s="35" t="s">
        <v>47</v>
      </c>
    </row>
    <row r="167" spans="1:16" ht="12.75">
      <c r="A167" s="25" t="s">
        <v>45</v>
      </c>
      <c s="29" t="s">
        <v>232</v>
      </c>
      <c s="29" t="s">
        <v>376</v>
      </c>
      <c s="25" t="s">
        <v>47</v>
      </c>
      <c s="30" t="s">
        <v>377</v>
      </c>
      <c s="31" t="s">
        <v>103</v>
      </c>
      <c s="32">
        <v>3</v>
      </c>
      <c s="33">
        <v>0</v>
      </c>
      <c s="33">
        <f>ROUND(ROUND(H167,4)*ROUND(G167,5),4)</f>
      </c>
      <c r="O167">
        <f>(I167*21)/100</f>
      </c>
      <c t="s">
        <v>25</v>
      </c>
    </row>
    <row r="168" spans="1:5" ht="12.75">
      <c r="A168" s="34" t="s">
        <v>50</v>
      </c>
      <c r="E168" s="35" t="s">
        <v>377</v>
      </c>
    </row>
    <row r="169" spans="1:5" ht="12.75">
      <c r="A169" s="36" t="s">
        <v>52</v>
      </c>
      <c r="E169" s="37" t="s">
        <v>47</v>
      </c>
    </row>
    <row r="170" spans="1:5" ht="12.75">
      <c r="A170" t="s">
        <v>54</v>
      </c>
      <c r="E170" s="35" t="s">
        <v>47</v>
      </c>
    </row>
    <row r="171" spans="1:16" ht="12.75">
      <c r="A171" s="25" t="s">
        <v>45</v>
      </c>
      <c s="29" t="s">
        <v>236</v>
      </c>
      <c s="29" t="s">
        <v>378</v>
      </c>
      <c s="25" t="s">
        <v>47</v>
      </c>
      <c s="30" t="s">
        <v>379</v>
      </c>
      <c s="31" t="s">
        <v>248</v>
      </c>
      <c s="32">
        <v>3</v>
      </c>
      <c s="33">
        <v>0</v>
      </c>
      <c s="33">
        <f>ROUND(ROUND(H171,4)*ROUND(G171,5),4)</f>
      </c>
      <c r="O171">
        <f>(I171*21)/100</f>
      </c>
      <c t="s">
        <v>25</v>
      </c>
    </row>
    <row r="172" spans="1:5" ht="12.75">
      <c r="A172" s="34" t="s">
        <v>50</v>
      </c>
      <c r="E172" s="35" t="s">
        <v>379</v>
      </c>
    </row>
    <row r="173" spans="1:5" ht="12.75">
      <c r="A173" s="36" t="s">
        <v>52</v>
      </c>
      <c r="E173" s="37" t="s">
        <v>47</v>
      </c>
    </row>
    <row r="174" spans="1:5" ht="12.75">
      <c r="A174" t="s">
        <v>54</v>
      </c>
      <c r="E174" s="35" t="s">
        <v>47</v>
      </c>
    </row>
    <row r="175" spans="1:16" ht="12.75">
      <c r="A175" s="25" t="s">
        <v>45</v>
      </c>
      <c s="29" t="s">
        <v>240</v>
      </c>
      <c s="29" t="s">
        <v>380</v>
      </c>
      <c s="25" t="s">
        <v>47</v>
      </c>
      <c s="30" t="s">
        <v>381</v>
      </c>
      <c s="31" t="s">
        <v>103</v>
      </c>
      <c s="32">
        <v>30</v>
      </c>
      <c s="33">
        <v>0</v>
      </c>
      <c s="33">
        <f>ROUND(ROUND(H175,4)*ROUND(G175,5),4)</f>
      </c>
      <c r="O175">
        <f>(I175*21)/100</f>
      </c>
      <c t="s">
        <v>25</v>
      </c>
    </row>
    <row r="176" spans="1:5" ht="12.75">
      <c r="A176" s="34" t="s">
        <v>50</v>
      </c>
      <c r="E176" s="35" t="s">
        <v>381</v>
      </c>
    </row>
    <row r="177" spans="1:5" ht="12.75">
      <c r="A177" s="36" t="s">
        <v>52</v>
      </c>
      <c r="E177" s="37" t="s">
        <v>47</v>
      </c>
    </row>
    <row r="178" spans="1:5" ht="12.75">
      <c r="A178" t="s">
        <v>54</v>
      </c>
      <c r="E178" s="35" t="s">
        <v>47</v>
      </c>
    </row>
    <row r="179" spans="1:16" ht="12.75">
      <c r="A179" s="25" t="s">
        <v>45</v>
      </c>
      <c s="29" t="s">
        <v>245</v>
      </c>
      <c s="29" t="s">
        <v>382</v>
      </c>
      <c s="25" t="s">
        <v>47</v>
      </c>
      <c s="30" t="s">
        <v>383</v>
      </c>
      <c s="31" t="s">
        <v>248</v>
      </c>
      <c s="32">
        <v>1</v>
      </c>
      <c s="33">
        <v>0</v>
      </c>
      <c s="33">
        <f>ROUND(ROUND(H179,4)*ROUND(G179,5),4)</f>
      </c>
      <c r="O179">
        <f>(I179*21)/100</f>
      </c>
      <c t="s">
        <v>25</v>
      </c>
    </row>
    <row r="180" spans="1:5" ht="12.75">
      <c r="A180" s="34" t="s">
        <v>50</v>
      </c>
      <c r="E180" s="35" t="s">
        <v>383</v>
      </c>
    </row>
    <row r="181" spans="1:5" ht="12.75">
      <c r="A181" s="36" t="s">
        <v>52</v>
      </c>
      <c r="E181" s="37" t="s">
        <v>47</v>
      </c>
    </row>
    <row r="182" spans="1:5" ht="12.75">
      <c r="A182" t="s">
        <v>54</v>
      </c>
      <c r="E182" s="35" t="s">
        <v>47</v>
      </c>
    </row>
    <row r="183" spans="1:16" ht="12.75">
      <c r="A183" s="25" t="s">
        <v>45</v>
      </c>
      <c s="29" t="s">
        <v>252</v>
      </c>
      <c s="29" t="s">
        <v>384</v>
      </c>
      <c s="25" t="s">
        <v>47</v>
      </c>
      <c s="30" t="s">
        <v>385</v>
      </c>
      <c s="31" t="s">
        <v>248</v>
      </c>
      <c s="32">
        <v>1</v>
      </c>
      <c s="33">
        <v>0</v>
      </c>
      <c s="33">
        <f>ROUND(ROUND(H183,4)*ROUND(G183,5),4)</f>
      </c>
      <c r="O183">
        <f>(I183*21)/100</f>
      </c>
      <c t="s">
        <v>25</v>
      </c>
    </row>
    <row r="184" spans="1:5" ht="12.75">
      <c r="A184" s="34" t="s">
        <v>50</v>
      </c>
      <c r="E184" s="35" t="s">
        <v>385</v>
      </c>
    </row>
    <row r="185" spans="1:5" ht="12.75">
      <c r="A185" s="36" t="s">
        <v>52</v>
      </c>
      <c r="E185" s="37" t="s">
        <v>47</v>
      </c>
    </row>
    <row r="186" spans="1:5" ht="12.75">
      <c r="A186" t="s">
        <v>54</v>
      </c>
      <c r="E186" s="35" t="s">
        <v>47</v>
      </c>
    </row>
    <row r="187" spans="1:16" ht="12.75">
      <c r="A187" s="25" t="s">
        <v>45</v>
      </c>
      <c s="29" t="s">
        <v>257</v>
      </c>
      <c s="29" t="s">
        <v>386</v>
      </c>
      <c s="25" t="s">
        <v>47</v>
      </c>
      <c s="30" t="s">
        <v>387</v>
      </c>
      <c s="31" t="s">
        <v>248</v>
      </c>
      <c s="32">
        <v>3</v>
      </c>
      <c s="33">
        <v>0</v>
      </c>
      <c s="33">
        <f>ROUND(ROUND(H187,4)*ROUND(G187,5),4)</f>
      </c>
      <c r="O187">
        <f>(I187*21)/100</f>
      </c>
      <c t="s">
        <v>25</v>
      </c>
    </row>
    <row r="188" spans="1:5" ht="12.75">
      <c r="A188" s="34" t="s">
        <v>50</v>
      </c>
      <c r="E188" s="35" t="s">
        <v>387</v>
      </c>
    </row>
    <row r="189" spans="1:5" ht="12.75">
      <c r="A189" s="36" t="s">
        <v>52</v>
      </c>
      <c r="E189" s="37" t="s">
        <v>47</v>
      </c>
    </row>
    <row r="190" spans="1:5" ht="12.75">
      <c r="A190" t="s">
        <v>54</v>
      </c>
      <c r="E190" s="35" t="s">
        <v>47</v>
      </c>
    </row>
    <row r="191" spans="1:18" ht="12.75" customHeight="1">
      <c r="A191" s="6" t="s">
        <v>43</v>
      </c>
      <c s="6"/>
      <c s="39" t="s">
        <v>388</v>
      </c>
      <c s="6"/>
      <c s="27" t="s">
        <v>389</v>
      </c>
      <c s="6"/>
      <c s="6"/>
      <c s="6"/>
      <c s="40">
        <f>0+Q191</f>
      </c>
      <c r="O191">
        <f>0+R191</f>
      </c>
      <c r="Q191">
        <f>0+I192+I196</f>
      </c>
      <c>
        <f>0+O192+O196</f>
      </c>
    </row>
    <row r="192" spans="1:16" ht="25.5">
      <c r="A192" s="25" t="s">
        <v>45</v>
      </c>
      <c s="29" t="s">
        <v>262</v>
      </c>
      <c s="29" t="s">
        <v>390</v>
      </c>
      <c s="25" t="s">
        <v>47</v>
      </c>
      <c s="30" t="s">
        <v>391</v>
      </c>
      <c s="31" t="s">
        <v>248</v>
      </c>
      <c s="32">
        <v>1</v>
      </c>
      <c s="33">
        <v>0</v>
      </c>
      <c s="33">
        <f>ROUND(ROUND(H192,4)*ROUND(G192,5),4)</f>
      </c>
      <c r="O192">
        <f>(I192*21)/100</f>
      </c>
      <c t="s">
        <v>25</v>
      </c>
    </row>
    <row r="193" spans="1:5" ht="25.5">
      <c r="A193" s="34" t="s">
        <v>50</v>
      </c>
      <c r="E193" s="35" t="s">
        <v>391</v>
      </c>
    </row>
    <row r="194" spans="1:5" ht="12.75">
      <c r="A194" s="36" t="s">
        <v>52</v>
      </c>
      <c r="E194" s="37" t="s">
        <v>47</v>
      </c>
    </row>
    <row r="195" spans="1:5" ht="12.75">
      <c r="A195" t="s">
        <v>54</v>
      </c>
      <c r="E195" s="35" t="s">
        <v>47</v>
      </c>
    </row>
    <row r="196" spans="1:16" ht="12.75">
      <c r="A196" s="25" t="s">
        <v>45</v>
      </c>
      <c s="29" t="s">
        <v>268</v>
      </c>
      <c s="29" t="s">
        <v>392</v>
      </c>
      <c s="25" t="s">
        <v>47</v>
      </c>
      <c s="30" t="s">
        <v>393</v>
      </c>
      <c s="31" t="s">
        <v>248</v>
      </c>
      <c s="32">
        <v>1</v>
      </c>
      <c s="33">
        <v>0</v>
      </c>
      <c s="33">
        <f>ROUND(ROUND(H196,4)*ROUND(G196,5),4)</f>
      </c>
      <c r="O196">
        <f>(I196*21)/100</f>
      </c>
      <c t="s">
        <v>25</v>
      </c>
    </row>
    <row r="197" spans="1:5" ht="12.75">
      <c r="A197" s="34" t="s">
        <v>50</v>
      </c>
      <c r="E197" s="35" t="s">
        <v>393</v>
      </c>
    </row>
    <row r="198" spans="1:5" ht="12.75">
      <c r="A198" s="36" t="s">
        <v>52</v>
      </c>
      <c r="E198" s="37" t="s">
        <v>47</v>
      </c>
    </row>
    <row r="199" spans="1:5" ht="12.75">
      <c r="A199" t="s">
        <v>54</v>
      </c>
      <c r="E199" s="35" t="s">
        <v>47</v>
      </c>
    </row>
    <row r="200" spans="1:18" ht="12.75" customHeight="1">
      <c r="A200" s="6" t="s">
        <v>43</v>
      </c>
      <c s="6"/>
      <c s="39" t="s">
        <v>394</v>
      </c>
      <c s="6"/>
      <c s="27" t="s">
        <v>395</v>
      </c>
      <c s="6"/>
      <c s="6"/>
      <c s="6"/>
      <c s="40">
        <f>0+Q200</f>
      </c>
      <c r="O200">
        <f>0+R200</f>
      </c>
      <c r="Q200">
        <f>0+I201+I205+I209</f>
      </c>
      <c>
        <f>0+O201+O205+O209</f>
      </c>
    </row>
    <row r="201" spans="1:16" ht="12.75">
      <c r="A201" s="25" t="s">
        <v>45</v>
      </c>
      <c s="29" t="s">
        <v>272</v>
      </c>
      <c s="29" t="s">
        <v>396</v>
      </c>
      <c s="25" t="s">
        <v>47</v>
      </c>
      <c s="30" t="s">
        <v>397</v>
      </c>
      <c s="31" t="s">
        <v>49</v>
      </c>
      <c s="32">
        <v>9.45</v>
      </c>
      <c s="33">
        <v>0</v>
      </c>
      <c s="33">
        <f>ROUND(ROUND(H201,4)*ROUND(G201,5),4)</f>
      </c>
      <c r="O201">
        <f>(I201*21)/100</f>
      </c>
      <c t="s">
        <v>25</v>
      </c>
    </row>
    <row r="202" spans="1:5" ht="12.75">
      <c r="A202" s="34" t="s">
        <v>50</v>
      </c>
      <c r="E202" s="35" t="s">
        <v>397</v>
      </c>
    </row>
    <row r="203" spans="1:5" ht="12.75">
      <c r="A203" s="36" t="s">
        <v>52</v>
      </c>
      <c r="E203" s="37" t="s">
        <v>47</v>
      </c>
    </row>
    <row r="204" spans="1:5" ht="12.75">
      <c r="A204" t="s">
        <v>54</v>
      </c>
      <c r="E204" s="35" t="s">
        <v>47</v>
      </c>
    </row>
    <row r="205" spans="1:16" ht="12.75">
      <c r="A205" s="25" t="s">
        <v>45</v>
      </c>
      <c s="29" t="s">
        <v>275</v>
      </c>
      <c s="29" t="s">
        <v>398</v>
      </c>
      <c s="25" t="s">
        <v>47</v>
      </c>
      <c s="30" t="s">
        <v>399</v>
      </c>
      <c s="31" t="s">
        <v>49</v>
      </c>
      <c s="32">
        <v>141.75</v>
      </c>
      <c s="33">
        <v>0</v>
      </c>
      <c s="33">
        <f>ROUND(ROUND(H205,4)*ROUND(G205,5),4)</f>
      </c>
      <c r="O205">
        <f>(I205*21)/100</f>
      </c>
      <c t="s">
        <v>25</v>
      </c>
    </row>
    <row r="206" spans="1:5" ht="12.75">
      <c r="A206" s="34" t="s">
        <v>50</v>
      </c>
      <c r="E206" s="35" t="s">
        <v>399</v>
      </c>
    </row>
    <row r="207" spans="1:5" ht="12.75">
      <c r="A207" s="36" t="s">
        <v>52</v>
      </c>
      <c r="E207" s="37" t="s">
        <v>47</v>
      </c>
    </row>
    <row r="208" spans="1:5" ht="12.75">
      <c r="A208" t="s">
        <v>54</v>
      </c>
      <c r="E208" s="35" t="s">
        <v>47</v>
      </c>
    </row>
    <row r="209" spans="1:16" ht="12.75">
      <c r="A209" s="25" t="s">
        <v>45</v>
      </c>
      <c s="29" t="s">
        <v>279</v>
      </c>
      <c s="29" t="s">
        <v>400</v>
      </c>
      <c s="25" t="s">
        <v>47</v>
      </c>
      <c s="30" t="s">
        <v>401</v>
      </c>
      <c s="31" t="s">
        <v>49</v>
      </c>
      <c s="32">
        <v>9.45</v>
      </c>
      <c s="33">
        <v>0</v>
      </c>
      <c s="33">
        <f>ROUND(ROUND(H209,4)*ROUND(G209,5),4)</f>
      </c>
      <c r="O209">
        <f>(I209*21)/100</f>
      </c>
      <c t="s">
        <v>25</v>
      </c>
    </row>
    <row r="210" spans="1:5" ht="12.75">
      <c r="A210" s="34" t="s">
        <v>50</v>
      </c>
      <c r="E210" s="35" t="s">
        <v>401</v>
      </c>
    </row>
    <row r="211" spans="1:5" ht="12.75">
      <c r="A211" s="36" t="s">
        <v>52</v>
      </c>
      <c r="E211" s="37" t="s">
        <v>47</v>
      </c>
    </row>
    <row r="212" spans="1:5" ht="12.75">
      <c r="A212" t="s">
        <v>54</v>
      </c>
      <c r="E212" s="35" t="s">
        <v>47</v>
      </c>
    </row>
    <row r="213" spans="1:18" ht="12.75" customHeight="1">
      <c r="A213" s="6" t="s">
        <v>43</v>
      </c>
      <c s="6"/>
      <c s="39" t="s">
        <v>402</v>
      </c>
      <c s="6"/>
      <c s="27" t="s">
        <v>403</v>
      </c>
      <c s="6"/>
      <c s="6"/>
      <c s="6"/>
      <c s="40">
        <f>0+Q213</f>
      </c>
      <c r="O213">
        <f>0+R213</f>
      </c>
      <c r="Q213">
        <f>0+I214+I218+I222+I226</f>
      </c>
      <c>
        <f>0+O214+O218+O222+O226</f>
      </c>
    </row>
    <row r="214" spans="1:16" ht="12.75">
      <c r="A214" s="25" t="s">
        <v>45</v>
      </c>
      <c s="29" t="s">
        <v>283</v>
      </c>
      <c s="29" t="s">
        <v>404</v>
      </c>
      <c s="25" t="s">
        <v>47</v>
      </c>
      <c s="30" t="s">
        <v>405</v>
      </c>
      <c s="31" t="s">
        <v>406</v>
      </c>
      <c s="32">
        <v>8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405</v>
      </c>
    </row>
    <row r="216" spans="1:5" ht="12.75">
      <c r="A216" s="36" t="s">
        <v>52</v>
      </c>
      <c r="E216" s="37" t="s">
        <v>47</v>
      </c>
    </row>
    <row r="217" spans="1:5" ht="12.75">
      <c r="A217" t="s">
        <v>54</v>
      </c>
      <c r="E217" s="35" t="s">
        <v>47</v>
      </c>
    </row>
    <row r="218" spans="1:16" ht="12.75">
      <c r="A218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406</v>
      </c>
      <c s="32">
        <v>8</v>
      </c>
      <c s="33">
        <v>0</v>
      </c>
      <c s="33">
        <f>ROUND(ROUND(H218,4)*ROUND(G218,5),4)</f>
      </c>
      <c r="O218">
        <f>(I218*21)/100</f>
      </c>
      <c t="s">
        <v>25</v>
      </c>
    </row>
    <row r="219" spans="1:5" ht="12.75">
      <c r="A219" s="34" t="s">
        <v>50</v>
      </c>
      <c r="E219" s="35" t="s">
        <v>409</v>
      </c>
    </row>
    <row r="220" spans="1:5" ht="12.75">
      <c r="A220" s="36" t="s">
        <v>52</v>
      </c>
      <c r="E220" s="37" t="s">
        <v>47</v>
      </c>
    </row>
    <row r="221" spans="1:5" ht="12.75">
      <c r="A221" t="s">
        <v>54</v>
      </c>
      <c r="E221" s="35" t="s">
        <v>47</v>
      </c>
    </row>
    <row r="222" spans="1:16" ht="12.75">
      <c r="A222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406</v>
      </c>
      <c s="32">
        <v>8</v>
      </c>
      <c s="33">
        <v>0</v>
      </c>
      <c s="33">
        <f>ROUND(ROUND(H222,4)*ROUND(G222,5),4)</f>
      </c>
      <c r="O222">
        <f>(I222*21)/100</f>
      </c>
      <c t="s">
        <v>25</v>
      </c>
    </row>
    <row r="223" spans="1:5" ht="12.75">
      <c r="A223" s="34" t="s">
        <v>50</v>
      </c>
      <c r="E223" s="35" t="s">
        <v>412</v>
      </c>
    </row>
    <row r="224" spans="1:5" ht="12.75">
      <c r="A224" s="36" t="s">
        <v>52</v>
      </c>
      <c r="E224" s="37" t="s">
        <v>47</v>
      </c>
    </row>
    <row r="225" spans="1:5" ht="12.75">
      <c r="A225" t="s">
        <v>54</v>
      </c>
      <c r="E225" s="35" t="s">
        <v>47</v>
      </c>
    </row>
    <row r="226" spans="1:16" ht="12.75">
      <c r="A226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406</v>
      </c>
      <c s="32">
        <v>4</v>
      </c>
      <c s="33">
        <v>0</v>
      </c>
      <c s="33">
        <f>ROUND(ROUND(H226,4)*ROUND(G226,5),4)</f>
      </c>
      <c r="O226">
        <f>(I226*21)/100</f>
      </c>
      <c t="s">
        <v>25</v>
      </c>
    </row>
    <row r="227" spans="1:5" ht="12.75">
      <c r="A227" s="34" t="s">
        <v>50</v>
      </c>
      <c r="E227" s="35" t="s">
        <v>415</v>
      </c>
    </row>
    <row r="228" spans="1:5" ht="12.75">
      <c r="A228" s="36" t="s">
        <v>52</v>
      </c>
      <c r="E228" s="37" t="s">
        <v>47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416</v>
      </c>
      <c s="6"/>
      <c s="27" t="s">
        <v>417</v>
      </c>
      <c s="6"/>
      <c s="6"/>
      <c s="6"/>
      <c s="40">
        <f>0+Q230</f>
      </c>
      <c r="O230">
        <f>0+R230</f>
      </c>
      <c r="Q230">
        <f>0+I231+I235</f>
      </c>
      <c>
        <f>0+O231+O235</f>
      </c>
    </row>
    <row r="231" spans="1:16" ht="12.75">
      <c r="A231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248</v>
      </c>
      <c s="32">
        <v>1</v>
      </c>
      <c s="33">
        <v>0</v>
      </c>
      <c s="33">
        <f>ROUND(ROUND(H231,4)*ROUND(G231,5),4)</f>
      </c>
      <c r="O231">
        <f>(I231*21)/100</f>
      </c>
      <c t="s">
        <v>25</v>
      </c>
    </row>
    <row r="232" spans="1:5" ht="12.75">
      <c r="A232" s="34" t="s">
        <v>50</v>
      </c>
      <c r="E232" s="35" t="s">
        <v>420</v>
      </c>
    </row>
    <row r="233" spans="1:5" ht="12.75">
      <c r="A233" s="36" t="s">
        <v>52</v>
      </c>
      <c r="E233" s="37" t="s">
        <v>47</v>
      </c>
    </row>
    <row r="234" spans="1:5" ht="12.75">
      <c r="A234" t="s">
        <v>54</v>
      </c>
      <c r="E234" s="35" t="s">
        <v>47</v>
      </c>
    </row>
    <row r="235" spans="1:16" ht="12.75">
      <c r="A235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248</v>
      </c>
      <c s="32">
        <v>1</v>
      </c>
      <c s="33">
        <v>0</v>
      </c>
      <c s="33">
        <f>ROUND(ROUND(H235,4)*ROUND(G235,5),4)</f>
      </c>
      <c r="O235">
        <f>(I235*21)/100</f>
      </c>
      <c t="s">
        <v>25</v>
      </c>
    </row>
    <row r="236" spans="1:5" ht="12.75">
      <c r="A236" s="34" t="s">
        <v>50</v>
      </c>
      <c r="E236" s="35" t="s">
        <v>423</v>
      </c>
    </row>
    <row r="237" spans="1:5" ht="12.75">
      <c r="A237" s="36" t="s">
        <v>52</v>
      </c>
      <c r="E237" s="37" t="s">
        <v>47</v>
      </c>
    </row>
    <row r="238" spans="1:5" ht="12.75">
      <c r="A238" t="s">
        <v>54</v>
      </c>
      <c r="E238" s="35" t="s">
        <v>47</v>
      </c>
    </row>
    <row r="239" spans="1:18" ht="12.75" customHeight="1">
      <c r="A239" s="6" t="s">
        <v>43</v>
      </c>
      <c s="6"/>
      <c s="39" t="s">
        <v>424</v>
      </c>
      <c s="6"/>
      <c s="27" t="s">
        <v>425</v>
      </c>
      <c s="6"/>
      <c s="6"/>
      <c s="6"/>
      <c s="40">
        <f>0+Q239</f>
      </c>
      <c r="O239">
        <f>0+R239</f>
      </c>
      <c r="Q239">
        <f>0+I240</f>
      </c>
      <c>
        <f>0+O240</f>
      </c>
    </row>
    <row r="240" spans="1:16" ht="12.75">
      <c r="A240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248</v>
      </c>
      <c s="32">
        <v>1</v>
      </c>
      <c s="33">
        <v>0</v>
      </c>
      <c s="33">
        <f>ROUND(ROUND(H240,4)*ROUND(G240,5),4)</f>
      </c>
      <c r="O240">
        <f>(I240*21)/100</f>
      </c>
      <c t="s">
        <v>25</v>
      </c>
    </row>
    <row r="241" spans="1:5" ht="12.75">
      <c r="A241" s="34" t="s">
        <v>50</v>
      </c>
      <c r="E241" s="35" t="s">
        <v>428</v>
      </c>
    </row>
    <row r="242" spans="1:5" ht="12.75">
      <c r="A242" s="36" t="s">
        <v>52</v>
      </c>
      <c r="E242" s="37" t="s">
        <v>47</v>
      </c>
    </row>
    <row r="243" spans="1:5" ht="12.75">
      <c r="A243" t="s">
        <v>54</v>
      </c>
      <c r="E243" s="35" t="s">
        <v>47</v>
      </c>
    </row>
    <row r="244" spans="1:18" ht="12.75" customHeight="1">
      <c r="A244" s="6" t="s">
        <v>43</v>
      </c>
      <c s="6"/>
      <c s="39" t="s">
        <v>429</v>
      </c>
      <c s="6"/>
      <c s="27" t="s">
        <v>430</v>
      </c>
      <c s="6"/>
      <c s="6"/>
      <c s="6"/>
      <c s="40">
        <f>0+Q244</f>
      </c>
      <c r="O244">
        <f>0+R244</f>
      </c>
      <c r="Q244">
        <f>0+I245+I249+I253+I257</f>
      </c>
      <c>
        <f>0+O245+O249+O253+O257</f>
      </c>
    </row>
    <row r="245" spans="1:16" ht="12.75">
      <c r="A245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248</v>
      </c>
      <c s="32">
        <v>1</v>
      </c>
      <c s="33">
        <v>0</v>
      </c>
      <c s="33">
        <f>ROUND(ROUND(H245,4)*ROUND(G245,5),4)</f>
      </c>
      <c r="O245">
        <f>(I245*21)/100</f>
      </c>
      <c t="s">
        <v>25</v>
      </c>
    </row>
    <row r="246" spans="1:5" ht="12.75">
      <c r="A246" s="34" t="s">
        <v>50</v>
      </c>
      <c r="E246" s="35" t="s">
        <v>433</v>
      </c>
    </row>
    <row r="247" spans="1:5" ht="12.75">
      <c r="A247" s="36" t="s">
        <v>52</v>
      </c>
      <c r="E247" s="37" t="s">
        <v>47</v>
      </c>
    </row>
    <row r="248" spans="1:5" ht="12.75">
      <c r="A248" t="s">
        <v>54</v>
      </c>
      <c r="E248" s="35" t="s">
        <v>47</v>
      </c>
    </row>
    <row r="249" spans="1:16" ht="12.75">
      <c r="A24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248</v>
      </c>
      <c s="32">
        <v>1</v>
      </c>
      <c s="33">
        <v>0</v>
      </c>
      <c s="33">
        <f>ROUND(ROUND(H249,4)*ROUND(G249,5),4)</f>
      </c>
      <c r="O249">
        <f>(I249*21)/100</f>
      </c>
      <c t="s">
        <v>25</v>
      </c>
    </row>
    <row r="250" spans="1:5" ht="12.75">
      <c r="A250" s="34" t="s">
        <v>50</v>
      </c>
      <c r="E250" s="35" t="s">
        <v>436</v>
      </c>
    </row>
    <row r="251" spans="1:5" ht="12.75">
      <c r="A251" s="36" t="s">
        <v>52</v>
      </c>
      <c r="E251" s="37" t="s">
        <v>47</v>
      </c>
    </row>
    <row r="252" spans="1:5" ht="12.75">
      <c r="A252" t="s">
        <v>54</v>
      </c>
      <c r="E252" s="35" t="s">
        <v>47</v>
      </c>
    </row>
    <row r="253" spans="1:16" ht="12.75">
      <c r="A253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248</v>
      </c>
      <c s="32">
        <v>1</v>
      </c>
      <c s="33">
        <v>0</v>
      </c>
      <c s="33">
        <f>ROUND(ROUND(H253,4)*ROUND(G253,5),4)</f>
      </c>
      <c r="O253">
        <f>(I253*21)/100</f>
      </c>
      <c t="s">
        <v>25</v>
      </c>
    </row>
    <row r="254" spans="1:5" ht="12.75">
      <c r="A254" s="34" t="s">
        <v>50</v>
      </c>
      <c r="E254" s="35" t="s">
        <v>439</v>
      </c>
    </row>
    <row r="255" spans="1:5" ht="12.75">
      <c r="A255" s="36" t="s">
        <v>52</v>
      </c>
      <c r="E255" s="37" t="s">
        <v>47</v>
      </c>
    </row>
    <row r="256" spans="1:5" ht="12.75">
      <c r="A256" t="s">
        <v>54</v>
      </c>
      <c r="E256" s="35" t="s">
        <v>47</v>
      </c>
    </row>
    <row r="257" spans="1:16" ht="12.75">
      <c r="A257" s="25" t="s">
        <v>45</v>
      </c>
      <c s="29" t="s">
        <v>440</v>
      </c>
      <c s="29" t="s">
        <v>441</v>
      </c>
      <c s="25" t="s">
        <v>47</v>
      </c>
      <c s="30" t="s">
        <v>442</v>
      </c>
      <c s="31" t="s">
        <v>248</v>
      </c>
      <c s="32">
        <v>1</v>
      </c>
      <c s="33">
        <v>0</v>
      </c>
      <c s="33">
        <f>ROUND(ROUND(H257,4)*ROUND(G257,5),4)</f>
      </c>
      <c r="O257">
        <f>(I257*21)/100</f>
      </c>
      <c t="s">
        <v>25</v>
      </c>
    </row>
    <row r="258" spans="1:5" ht="12.75">
      <c r="A258" s="34" t="s">
        <v>50</v>
      </c>
      <c r="E258" s="35" t="s">
        <v>442</v>
      </c>
    </row>
    <row r="259" spans="1:5" ht="12.75">
      <c r="A259" s="36" t="s">
        <v>52</v>
      </c>
      <c r="E259" s="37" t="s">
        <v>47</v>
      </c>
    </row>
    <row r="260" spans="1:5" ht="12.75">
      <c r="A260" t="s">
        <v>54</v>
      </c>
      <c r="E260" s="35" t="s">
        <v>47</v>
      </c>
    </row>
    <row r="261" spans="1:18" ht="12.75" customHeight="1">
      <c r="A261" s="6" t="s">
        <v>43</v>
      </c>
      <c s="6"/>
      <c s="39" t="s">
        <v>443</v>
      </c>
      <c s="6"/>
      <c s="27" t="s">
        <v>444</v>
      </c>
      <c s="6"/>
      <c s="6"/>
      <c s="6"/>
      <c s="40">
        <f>0+Q261</f>
      </c>
      <c r="O261">
        <f>0+R261</f>
      </c>
      <c r="Q261">
        <f>0+I262</f>
      </c>
      <c>
        <f>0+O262</f>
      </c>
    </row>
    <row r="262" spans="1:16" ht="12.75">
      <c r="A262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248</v>
      </c>
      <c s="32">
        <v>1</v>
      </c>
      <c s="33">
        <v>0</v>
      </c>
      <c s="33">
        <f>ROUND(ROUND(H262,4)*ROUND(G262,5),4)</f>
      </c>
      <c r="O262">
        <f>(I262*21)/100</f>
      </c>
      <c t="s">
        <v>25</v>
      </c>
    </row>
    <row r="263" spans="1:5" ht="12.75">
      <c r="A263" s="34" t="s">
        <v>50</v>
      </c>
      <c r="E263" s="35" t="s">
        <v>447</v>
      </c>
    </row>
    <row r="264" spans="1:5" ht="12.75">
      <c r="A264" s="36" t="s">
        <v>52</v>
      </c>
      <c r="E264" s="37" t="s">
        <v>47</v>
      </c>
    </row>
    <row r="265" spans="1:5" ht="12.75">
      <c r="A265" t="s">
        <v>54</v>
      </c>
      <c r="E265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0+O9+O86+O191+O200+O213+O230+O239+O244+O261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452</v>
      </c>
      <c s="41">
        <f>0+I9+I86+I191+I200+I213+I230+I239+I244+I261</f>
      </c>
      <c r="O3" t="s">
        <v>19</v>
      </c>
      <c t="s">
        <v>24</v>
      </c>
    </row>
    <row r="4" spans="1:16" ht="15" customHeight="1">
      <c r="A4" t="s">
        <v>17</v>
      </c>
      <c s="12" t="s">
        <v>288</v>
      </c>
      <c s="13" t="s">
        <v>289</v>
      </c>
      <c s="1"/>
      <c s="14" t="s">
        <v>290</v>
      </c>
      <c s="1"/>
      <c s="1"/>
      <c s="11"/>
      <c s="11"/>
      <c r="O4" t="s">
        <v>20</v>
      </c>
      <c t="s">
        <v>24</v>
      </c>
    </row>
    <row r="5" spans="1:16" ht="12.75" customHeight="1">
      <c r="A5" t="s">
        <v>291</v>
      </c>
      <c s="16" t="s">
        <v>18</v>
      </c>
      <c s="17" t="s">
        <v>452</v>
      </c>
      <c s="6"/>
      <c s="18" t="s">
        <v>453</v>
      </c>
      <c s="6"/>
      <c s="6"/>
      <c s="6"/>
      <c s="6"/>
      <c r="O5" t="s">
        <v>21</v>
      </c>
      <c t="s">
        <v>25</v>
      </c>
    </row>
    <row r="6" spans="1:9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294</v>
      </c>
      <c s="19"/>
      <c s="27" t="s">
        <v>295</v>
      </c>
      <c s="19"/>
      <c s="19"/>
      <c s="19"/>
      <c s="28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25.5">
      <c r="A10" s="25" t="s">
        <v>45</v>
      </c>
      <c s="29" t="s">
        <v>31</v>
      </c>
      <c s="29" t="s">
        <v>296</v>
      </c>
      <c s="25" t="s">
        <v>47</v>
      </c>
      <c s="30" t="s">
        <v>297</v>
      </c>
      <c s="31" t="s">
        <v>248</v>
      </c>
      <c s="32">
        <v>12</v>
      </c>
      <c s="33">
        <v>0</v>
      </c>
      <c s="33">
        <f>ROUND(ROUND(H10,4)*ROUND(G10,5),4)</f>
      </c>
      <c r="O10">
        <f>(I10*21)/100</f>
      </c>
      <c t="s">
        <v>25</v>
      </c>
    </row>
    <row r="11" spans="1:5" ht="25.5">
      <c r="A11" s="34" t="s">
        <v>50</v>
      </c>
      <c r="E11" s="35" t="s">
        <v>297</v>
      </c>
    </row>
    <row r="12" spans="1:5" ht="12.75">
      <c r="A12" s="36" t="s">
        <v>52</v>
      </c>
      <c r="E12" s="37" t="s">
        <v>47</v>
      </c>
    </row>
    <row r="13" spans="1:5" ht="12.75">
      <c r="A13" t="s">
        <v>54</v>
      </c>
      <c r="E13" s="35" t="s">
        <v>47</v>
      </c>
    </row>
    <row r="14" spans="1:16" ht="12.75">
      <c r="A14" s="25" t="s">
        <v>45</v>
      </c>
      <c s="29" t="s">
        <v>25</v>
      </c>
      <c s="29" t="s">
        <v>298</v>
      </c>
      <c s="25" t="s">
        <v>47</v>
      </c>
      <c s="30" t="s">
        <v>299</v>
      </c>
      <c s="31" t="s">
        <v>248</v>
      </c>
      <c s="32">
        <v>2</v>
      </c>
      <c s="33">
        <v>0</v>
      </c>
      <c s="33">
        <f>ROUND(ROUND(H14,4)*ROUND(G14,5),4)</f>
      </c>
      <c r="O14">
        <f>(I14*21)/100</f>
      </c>
      <c t="s">
        <v>25</v>
      </c>
    </row>
    <row r="15" spans="1:5" ht="12.75">
      <c r="A15" s="34" t="s">
        <v>50</v>
      </c>
      <c r="E15" s="35" t="s">
        <v>299</v>
      </c>
    </row>
    <row r="16" spans="1:5" ht="12.75">
      <c r="A16" s="36" t="s">
        <v>52</v>
      </c>
      <c r="E16" s="37" t="s">
        <v>47</v>
      </c>
    </row>
    <row r="17" spans="1:5" ht="12.75">
      <c r="A17" t="s">
        <v>54</v>
      </c>
      <c r="E17" s="35" t="s">
        <v>47</v>
      </c>
    </row>
    <row r="18" spans="1:16" ht="12.75">
      <c r="A18" s="25" t="s">
        <v>45</v>
      </c>
      <c s="29" t="s">
        <v>23</v>
      </c>
      <c s="29" t="s">
        <v>300</v>
      </c>
      <c s="25" t="s">
        <v>47</v>
      </c>
      <c s="30" t="s">
        <v>301</v>
      </c>
      <c s="31" t="s">
        <v>248</v>
      </c>
      <c s="32">
        <v>2</v>
      </c>
      <c s="33">
        <v>0</v>
      </c>
      <c s="33">
        <f>ROUND(ROUND(H18,4)*ROUND(G18,5),4)</f>
      </c>
      <c r="O18">
        <f>(I18*21)/100</f>
      </c>
      <c t="s">
        <v>25</v>
      </c>
    </row>
    <row r="19" spans="1:5" ht="12.75">
      <c r="A19" s="34" t="s">
        <v>50</v>
      </c>
      <c r="E19" s="35" t="s">
        <v>301</v>
      </c>
    </row>
    <row r="20" spans="1:5" ht="12.75">
      <c r="A20" s="36" t="s">
        <v>52</v>
      </c>
      <c r="E20" s="37" t="s">
        <v>47</v>
      </c>
    </row>
    <row r="21" spans="1:5" ht="12.75">
      <c r="A21" t="s">
        <v>54</v>
      </c>
      <c r="E21" s="35" t="s">
        <v>47</v>
      </c>
    </row>
    <row r="22" spans="1:16" ht="12.75">
      <c r="A22" s="25" t="s">
        <v>45</v>
      </c>
      <c s="29" t="s">
        <v>24</v>
      </c>
      <c s="29" t="s">
        <v>302</v>
      </c>
      <c s="25" t="s">
        <v>47</v>
      </c>
      <c s="30" t="s">
        <v>303</v>
      </c>
      <c s="31" t="s">
        <v>248</v>
      </c>
      <c s="32">
        <v>2</v>
      </c>
      <c s="33">
        <v>0</v>
      </c>
      <c s="33">
        <f>ROUND(ROUND(H22,4)*ROUND(G22,5),4)</f>
      </c>
      <c r="O22">
        <f>(I22*21)/100</f>
      </c>
      <c t="s">
        <v>25</v>
      </c>
    </row>
    <row r="23" spans="1:5" ht="12.75">
      <c r="A23" s="34" t="s">
        <v>50</v>
      </c>
      <c r="E23" s="35" t="s">
        <v>303</v>
      </c>
    </row>
    <row r="24" spans="1:5" ht="12.75">
      <c r="A24" s="36" t="s">
        <v>52</v>
      </c>
      <c r="E24" s="37" t="s">
        <v>47</v>
      </c>
    </row>
    <row r="25" spans="1:5" ht="12.75">
      <c r="A25" t="s">
        <v>54</v>
      </c>
      <c r="E25" s="35" t="s">
        <v>47</v>
      </c>
    </row>
    <row r="26" spans="1:16" ht="25.5">
      <c r="A26" s="25" t="s">
        <v>45</v>
      </c>
      <c s="29" t="s">
        <v>22</v>
      </c>
      <c s="29" t="s">
        <v>304</v>
      </c>
      <c s="25" t="s">
        <v>47</v>
      </c>
      <c s="30" t="s">
        <v>305</v>
      </c>
      <c s="31" t="s">
        <v>103</v>
      </c>
      <c s="32">
        <v>35</v>
      </c>
      <c s="33">
        <v>0</v>
      </c>
      <c s="33">
        <f>ROUND(ROUND(H26,4)*ROUND(G26,5),4)</f>
      </c>
      <c r="O26">
        <f>(I26*21)/100</f>
      </c>
      <c t="s">
        <v>25</v>
      </c>
    </row>
    <row r="27" spans="1:5" ht="25.5">
      <c r="A27" s="34" t="s">
        <v>50</v>
      </c>
      <c r="E27" s="35" t="s">
        <v>305</v>
      </c>
    </row>
    <row r="28" spans="1:5" ht="12.75">
      <c r="A28" s="36" t="s">
        <v>52</v>
      </c>
      <c r="E28" s="37" t="s">
        <v>47</v>
      </c>
    </row>
    <row r="29" spans="1:5" ht="12.75">
      <c r="A29" t="s">
        <v>54</v>
      </c>
      <c r="E29" s="35" t="s">
        <v>47</v>
      </c>
    </row>
    <row r="30" spans="1:16" ht="25.5">
      <c r="A30" s="25" t="s">
        <v>45</v>
      </c>
      <c s="29" t="s">
        <v>37</v>
      </c>
      <c s="29" t="s">
        <v>306</v>
      </c>
      <c s="25" t="s">
        <v>47</v>
      </c>
      <c s="30" t="s">
        <v>307</v>
      </c>
      <c s="31" t="s">
        <v>103</v>
      </c>
      <c s="32">
        <v>47</v>
      </c>
      <c s="33">
        <v>0</v>
      </c>
      <c s="33">
        <f>ROUND(ROUND(H30,4)*ROUND(G30,5),4)</f>
      </c>
      <c r="O30">
        <f>(I30*21)/100</f>
      </c>
      <c t="s">
        <v>25</v>
      </c>
    </row>
    <row r="31" spans="1:5" ht="25.5">
      <c r="A31" s="34" t="s">
        <v>50</v>
      </c>
      <c r="E31" s="35" t="s">
        <v>307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78</v>
      </c>
      <c s="29" t="s">
        <v>308</v>
      </c>
      <c s="25" t="s">
        <v>47</v>
      </c>
      <c s="30" t="s">
        <v>309</v>
      </c>
      <c s="31" t="s">
        <v>248</v>
      </c>
      <c s="32">
        <v>10</v>
      </c>
      <c s="33">
        <v>0</v>
      </c>
      <c s="33">
        <f>ROUND(ROUND(H34,4)*ROUND(G34,5),4)</f>
      </c>
      <c r="O34">
        <f>(I34*21)/100</f>
      </c>
      <c t="s">
        <v>25</v>
      </c>
    </row>
    <row r="35" spans="1:5" ht="12.75">
      <c r="A35" s="34" t="s">
        <v>50</v>
      </c>
      <c r="E35" s="35" t="s">
        <v>309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6" ht="12.75">
      <c r="A38" s="25" t="s">
        <v>45</v>
      </c>
      <c s="29" t="s">
        <v>82</v>
      </c>
      <c s="29" t="s">
        <v>310</v>
      </c>
      <c s="25" t="s">
        <v>47</v>
      </c>
      <c s="30" t="s">
        <v>311</v>
      </c>
      <c s="31" t="s">
        <v>248</v>
      </c>
      <c s="32">
        <v>2</v>
      </c>
      <c s="33">
        <v>0</v>
      </c>
      <c s="33">
        <f>ROUND(ROUND(H38,4)*ROUND(G38,5),4)</f>
      </c>
      <c r="O38">
        <f>(I38*21)/100</f>
      </c>
      <c t="s">
        <v>25</v>
      </c>
    </row>
    <row r="39" spans="1:5" ht="12.75">
      <c r="A39" s="34" t="s">
        <v>50</v>
      </c>
      <c r="E39" s="35" t="s">
        <v>311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47</v>
      </c>
    </row>
    <row r="42" spans="1:16" ht="25.5">
      <c r="A42" s="25" t="s">
        <v>45</v>
      </c>
      <c s="29" t="s">
        <v>40</v>
      </c>
      <c s="29" t="s">
        <v>312</v>
      </c>
      <c s="25" t="s">
        <v>47</v>
      </c>
      <c s="30" t="s">
        <v>313</v>
      </c>
      <c s="31" t="s">
        <v>248</v>
      </c>
      <c s="32">
        <v>2</v>
      </c>
      <c s="33">
        <v>0</v>
      </c>
      <c s="33">
        <f>ROUND(ROUND(H42,4)*ROUND(G42,5),4)</f>
      </c>
      <c r="O42">
        <f>(I42*21)/100</f>
      </c>
      <c t="s">
        <v>25</v>
      </c>
    </row>
    <row r="43" spans="1:5" ht="25.5">
      <c r="A43" s="34" t="s">
        <v>50</v>
      </c>
      <c r="E43" s="35" t="s">
        <v>313</v>
      </c>
    </row>
    <row r="44" spans="1:5" ht="12.75">
      <c r="A44" s="36" t="s">
        <v>52</v>
      </c>
      <c r="E44" s="37" t="s">
        <v>47</v>
      </c>
    </row>
    <row r="45" spans="1:5" ht="12.75">
      <c r="A45" t="s">
        <v>54</v>
      </c>
      <c r="E45" s="35" t="s">
        <v>47</v>
      </c>
    </row>
    <row r="46" spans="1:16" ht="12.75">
      <c r="A46" s="25" t="s">
        <v>45</v>
      </c>
      <c s="29" t="s">
        <v>42</v>
      </c>
      <c s="29" t="s">
        <v>314</v>
      </c>
      <c s="25" t="s">
        <v>47</v>
      </c>
      <c s="30" t="s">
        <v>315</v>
      </c>
      <c s="31" t="s">
        <v>103</v>
      </c>
      <c s="32">
        <v>47</v>
      </c>
      <c s="33">
        <v>0</v>
      </c>
      <c s="33">
        <f>ROUND(ROUND(H46,4)*ROUND(G46,5),4)</f>
      </c>
      <c r="O46">
        <f>(I46*21)/100</f>
      </c>
      <c t="s">
        <v>25</v>
      </c>
    </row>
    <row r="47" spans="1:5" ht="12.75">
      <c r="A47" s="34" t="s">
        <v>50</v>
      </c>
      <c r="E47" s="35" t="s">
        <v>315</v>
      </c>
    </row>
    <row r="48" spans="1:5" ht="12.75">
      <c r="A48" s="36" t="s">
        <v>52</v>
      </c>
      <c r="E48" s="37" t="s">
        <v>47</v>
      </c>
    </row>
    <row r="49" spans="1:5" ht="12.75">
      <c r="A49" t="s">
        <v>54</v>
      </c>
      <c r="E49" s="35" t="s">
        <v>47</v>
      </c>
    </row>
    <row r="50" spans="1:16" ht="12.75">
      <c r="A50" s="25" t="s">
        <v>45</v>
      </c>
      <c s="29" t="s">
        <v>92</v>
      </c>
      <c s="29" t="s">
        <v>316</v>
      </c>
      <c s="25" t="s">
        <v>47</v>
      </c>
      <c s="30" t="s">
        <v>317</v>
      </c>
      <c s="31" t="s">
        <v>248</v>
      </c>
      <c s="32">
        <v>2</v>
      </c>
      <c s="33">
        <v>0</v>
      </c>
      <c s="33">
        <f>ROUND(ROUND(H50,4)*ROUND(G50,5),4)</f>
      </c>
      <c r="O50">
        <f>(I50*21)/100</f>
      </c>
      <c t="s">
        <v>25</v>
      </c>
    </row>
    <row r="51" spans="1:5" ht="12.75">
      <c r="A51" s="34" t="s">
        <v>50</v>
      </c>
      <c r="E51" s="35" t="s">
        <v>317</v>
      </c>
    </row>
    <row r="52" spans="1:5" ht="12.75">
      <c r="A52" s="36" t="s">
        <v>52</v>
      </c>
      <c r="E52" s="37" t="s">
        <v>47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96</v>
      </c>
      <c s="29" t="s">
        <v>318</v>
      </c>
      <c s="25" t="s">
        <v>47</v>
      </c>
      <c s="30" t="s">
        <v>319</v>
      </c>
      <c s="31" t="s">
        <v>103</v>
      </c>
      <c s="32">
        <v>35</v>
      </c>
      <c s="33">
        <v>0</v>
      </c>
      <c s="33">
        <f>ROUND(ROUND(H54,4)*ROUND(G54,5),4)</f>
      </c>
      <c r="O54">
        <f>(I54*21)/100</f>
      </c>
      <c t="s">
        <v>25</v>
      </c>
    </row>
    <row r="55" spans="1:5" ht="12.75">
      <c r="A55" s="34" t="s">
        <v>50</v>
      </c>
      <c r="E55" s="35" t="s">
        <v>319</v>
      </c>
    </row>
    <row r="56" spans="1:5" ht="12.75">
      <c r="A56" s="36" t="s">
        <v>52</v>
      </c>
      <c r="E56" s="37" t="s">
        <v>47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100</v>
      </c>
      <c s="29" t="s">
        <v>320</v>
      </c>
      <c s="25" t="s">
        <v>47</v>
      </c>
      <c s="30" t="s">
        <v>321</v>
      </c>
      <c s="31" t="s">
        <v>103</v>
      </c>
      <c s="32">
        <v>3</v>
      </c>
      <c s="33">
        <v>0</v>
      </c>
      <c s="33">
        <f>ROUND(ROUND(H58,4)*ROUND(G58,5),4)</f>
      </c>
      <c r="O58">
        <f>(I58*21)/100</f>
      </c>
      <c t="s">
        <v>25</v>
      </c>
    </row>
    <row r="59" spans="1:5" ht="12.75">
      <c r="A59" s="34" t="s">
        <v>50</v>
      </c>
      <c r="E59" s="35" t="s">
        <v>321</v>
      </c>
    </row>
    <row r="60" spans="1:5" ht="12.75">
      <c r="A60" s="36" t="s">
        <v>52</v>
      </c>
      <c r="E60" s="37" t="s">
        <v>47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105</v>
      </c>
      <c s="29" t="s">
        <v>322</v>
      </c>
      <c s="25" t="s">
        <v>47</v>
      </c>
      <c s="30" t="s">
        <v>323</v>
      </c>
      <c s="31" t="s">
        <v>248</v>
      </c>
      <c s="32">
        <v>2</v>
      </c>
      <c s="33">
        <v>0</v>
      </c>
      <c s="33">
        <f>ROUND(ROUND(H62,4)*ROUND(G62,5),4)</f>
      </c>
      <c r="O62">
        <f>(I62*21)/100</f>
      </c>
      <c t="s">
        <v>25</v>
      </c>
    </row>
    <row r="63" spans="1:5" ht="12.75">
      <c r="A63" s="34" t="s">
        <v>50</v>
      </c>
      <c r="E63" s="35" t="s">
        <v>323</v>
      </c>
    </row>
    <row r="64" spans="1:5" ht="12.75">
      <c r="A64" s="36" t="s">
        <v>52</v>
      </c>
      <c r="E64" s="37" t="s">
        <v>47</v>
      </c>
    </row>
    <row r="65" spans="1:5" ht="12.75">
      <c r="A65" t="s">
        <v>54</v>
      </c>
      <c r="E65" s="35" t="s">
        <v>47</v>
      </c>
    </row>
    <row r="66" spans="1:16" ht="12.75">
      <c r="A66" s="25" t="s">
        <v>45</v>
      </c>
      <c s="29" t="s">
        <v>109</v>
      </c>
      <c s="29" t="s">
        <v>324</v>
      </c>
      <c s="25" t="s">
        <v>47</v>
      </c>
      <c s="30" t="s">
        <v>325</v>
      </c>
      <c s="31" t="s">
        <v>248</v>
      </c>
      <c s="32">
        <v>2</v>
      </c>
      <c s="33">
        <v>0</v>
      </c>
      <c s="33">
        <f>ROUND(ROUND(H66,4)*ROUND(G66,5),4)</f>
      </c>
      <c r="O66">
        <f>(I66*21)/100</f>
      </c>
      <c t="s">
        <v>25</v>
      </c>
    </row>
    <row r="67" spans="1:5" ht="12.75">
      <c r="A67" s="34" t="s">
        <v>50</v>
      </c>
      <c r="E67" s="35" t="s">
        <v>325</v>
      </c>
    </row>
    <row r="68" spans="1:5" ht="12.75">
      <c r="A68" s="36" t="s">
        <v>52</v>
      </c>
      <c r="E68" s="37" t="s">
        <v>47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113</v>
      </c>
      <c s="29" t="s">
        <v>326</v>
      </c>
      <c s="25" t="s">
        <v>47</v>
      </c>
      <c s="30" t="s">
        <v>327</v>
      </c>
      <c s="31" t="s">
        <v>248</v>
      </c>
      <c s="32">
        <v>2</v>
      </c>
      <c s="33">
        <v>0</v>
      </c>
      <c s="33">
        <f>ROUND(ROUND(H70,4)*ROUND(G70,5),4)</f>
      </c>
      <c r="O70">
        <f>(I70*21)/100</f>
      </c>
      <c t="s">
        <v>25</v>
      </c>
    </row>
    <row r="71" spans="1:5" ht="12.75">
      <c r="A71" s="34" t="s">
        <v>50</v>
      </c>
      <c r="E71" s="35" t="s">
        <v>327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117</v>
      </c>
      <c s="29" t="s">
        <v>326</v>
      </c>
      <c s="25" t="s">
        <v>31</v>
      </c>
      <c s="30" t="s">
        <v>328</v>
      </c>
      <c s="31" t="s">
        <v>248</v>
      </c>
      <c s="32">
        <v>1</v>
      </c>
      <c s="33">
        <v>0</v>
      </c>
      <c s="33">
        <f>ROUND(ROUND(H74,4)*ROUND(G74,5),4)</f>
      </c>
      <c r="O74">
        <f>(I74*21)/100</f>
      </c>
      <c t="s">
        <v>25</v>
      </c>
    </row>
    <row r="75" spans="1:5" ht="12.75">
      <c r="A75" s="34" t="s">
        <v>50</v>
      </c>
      <c r="E75" s="35" t="s">
        <v>328</v>
      </c>
    </row>
    <row r="76" spans="1:5" ht="12.75">
      <c r="A76" s="36" t="s">
        <v>52</v>
      </c>
      <c r="E76" s="37" t="s">
        <v>47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122</v>
      </c>
      <c s="29" t="s">
        <v>329</v>
      </c>
      <c s="25" t="s">
        <v>47</v>
      </c>
      <c s="30" t="s">
        <v>330</v>
      </c>
      <c s="31" t="s">
        <v>248</v>
      </c>
      <c s="32">
        <v>1</v>
      </c>
      <c s="33">
        <v>0</v>
      </c>
      <c s="33">
        <f>ROUND(ROUND(H78,4)*ROUND(G78,5),4)</f>
      </c>
      <c r="O78">
        <f>(I78*21)/100</f>
      </c>
      <c t="s">
        <v>25</v>
      </c>
    </row>
    <row r="79" spans="1:5" ht="12.75">
      <c r="A79" s="34" t="s">
        <v>50</v>
      </c>
      <c r="E79" s="35" t="s">
        <v>330</v>
      </c>
    </row>
    <row r="80" spans="1:5" ht="12.75">
      <c r="A80" s="36" t="s">
        <v>52</v>
      </c>
      <c r="E80" s="37" t="s">
        <v>47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127</v>
      </c>
      <c s="29" t="s">
        <v>331</v>
      </c>
      <c s="25" t="s">
        <v>47</v>
      </c>
      <c s="30" t="s">
        <v>332</v>
      </c>
      <c s="31" t="s">
        <v>333</v>
      </c>
      <c s="32">
        <v>1</v>
      </c>
      <c s="33">
        <v>0</v>
      </c>
      <c s="33">
        <f>ROUND(ROUND(H82,4)*ROUND(G82,5),4)</f>
      </c>
      <c r="O82">
        <f>(I82*21)/100</f>
      </c>
      <c t="s">
        <v>25</v>
      </c>
    </row>
    <row r="83" spans="1:5" ht="12.75">
      <c r="A83" s="34" t="s">
        <v>50</v>
      </c>
      <c r="E83" s="35" t="s">
        <v>332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8" ht="12.75" customHeight="1">
      <c r="A86" s="6" t="s">
        <v>43</v>
      </c>
      <c s="6"/>
      <c s="39" t="s">
        <v>334</v>
      </c>
      <c s="6"/>
      <c s="27" t="s">
        <v>335</v>
      </c>
      <c s="6"/>
      <c s="6"/>
      <c s="6"/>
      <c s="40">
        <f>0+Q86</f>
      </c>
      <c r="O86">
        <f>0+R86</f>
      </c>
      <c r="Q86">
        <f>0+I87+I91+I95+I99+I103+I107+I111+I115+I119+I123+I127+I131+I135+I139+I143+I147+I151+I155+I159+I163+I167+I171+I175+I179+I183+I187</f>
      </c>
      <c>
        <f>0+O87+O91+O95+O99+O103+O107+O111+O115+O119+O123+O127+O131+O135+O139+O143+O147+O151+O155+O159+O163+O167+O171+O175+O179+O183+O187</f>
      </c>
    </row>
    <row r="87" spans="1:16" ht="12.75">
      <c r="A87" s="25" t="s">
        <v>45</v>
      </c>
      <c s="29" t="s">
        <v>132</v>
      </c>
      <c s="29" t="s">
        <v>336</v>
      </c>
      <c s="25" t="s">
        <v>47</v>
      </c>
      <c s="30" t="s">
        <v>337</v>
      </c>
      <c s="31" t="s">
        <v>103</v>
      </c>
      <c s="32">
        <v>29</v>
      </c>
      <c s="33">
        <v>0</v>
      </c>
      <c s="33">
        <f>ROUND(ROUND(H87,4)*ROUND(G87,5),4)</f>
      </c>
      <c r="O87">
        <f>(I87*21)/100</f>
      </c>
      <c t="s">
        <v>25</v>
      </c>
    </row>
    <row r="88" spans="1:5" ht="12.75">
      <c r="A88" s="34" t="s">
        <v>50</v>
      </c>
      <c r="E88" s="35" t="s">
        <v>337</v>
      </c>
    </row>
    <row r="89" spans="1:5" ht="12.75">
      <c r="A89" s="36" t="s">
        <v>52</v>
      </c>
      <c r="E89" s="37" t="s">
        <v>47</v>
      </c>
    </row>
    <row r="90" spans="1:5" ht="12.75">
      <c r="A90" t="s">
        <v>54</v>
      </c>
      <c r="E90" s="35" t="s">
        <v>47</v>
      </c>
    </row>
    <row r="91" spans="1:16" ht="12.75">
      <c r="A91" s="25" t="s">
        <v>45</v>
      </c>
      <c s="29" t="s">
        <v>137</v>
      </c>
      <c s="29" t="s">
        <v>338</v>
      </c>
      <c s="25" t="s">
        <v>47</v>
      </c>
      <c s="30" t="s">
        <v>339</v>
      </c>
      <c s="31" t="s">
        <v>103</v>
      </c>
      <c s="32">
        <v>31</v>
      </c>
      <c s="33">
        <v>0</v>
      </c>
      <c s="33">
        <f>ROUND(ROUND(H91,4)*ROUND(G91,5),4)</f>
      </c>
      <c r="O91">
        <f>(I91*21)/100</f>
      </c>
      <c t="s">
        <v>25</v>
      </c>
    </row>
    <row r="92" spans="1:5" ht="12.75">
      <c r="A92" s="34" t="s">
        <v>50</v>
      </c>
      <c r="E92" s="35" t="s">
        <v>339</v>
      </c>
    </row>
    <row r="93" spans="1:5" ht="12.75">
      <c r="A93" s="36" t="s">
        <v>52</v>
      </c>
      <c r="E93" s="37" t="s">
        <v>47</v>
      </c>
    </row>
    <row r="94" spans="1:5" ht="12.75">
      <c r="A94" t="s">
        <v>54</v>
      </c>
      <c r="E94" s="35" t="s">
        <v>47</v>
      </c>
    </row>
    <row r="95" spans="1:16" ht="12.75">
      <c r="A95" s="25" t="s">
        <v>45</v>
      </c>
      <c s="29" t="s">
        <v>141</v>
      </c>
      <c s="29" t="s">
        <v>340</v>
      </c>
      <c s="25" t="s">
        <v>47</v>
      </c>
      <c s="30" t="s">
        <v>341</v>
      </c>
      <c s="31" t="s">
        <v>103</v>
      </c>
      <c s="32">
        <v>10</v>
      </c>
      <c s="33">
        <v>0</v>
      </c>
      <c s="33">
        <f>ROUND(ROUND(H95,4)*ROUND(G95,5),4)</f>
      </c>
      <c r="O95">
        <f>(I95*21)/100</f>
      </c>
      <c t="s">
        <v>25</v>
      </c>
    </row>
    <row r="96" spans="1:5" ht="12.75">
      <c r="A96" s="34" t="s">
        <v>50</v>
      </c>
      <c r="E96" s="35" t="s">
        <v>341</v>
      </c>
    </row>
    <row r="97" spans="1:5" ht="12.75">
      <c r="A97" s="36" t="s">
        <v>52</v>
      </c>
      <c r="E97" s="37" t="s">
        <v>47</v>
      </c>
    </row>
    <row r="98" spans="1:5" ht="12.75">
      <c r="A98" t="s">
        <v>54</v>
      </c>
      <c r="E98" s="35" t="s">
        <v>47</v>
      </c>
    </row>
    <row r="99" spans="1:16" ht="25.5">
      <c r="A99" s="25" t="s">
        <v>45</v>
      </c>
      <c s="29" t="s">
        <v>144</v>
      </c>
      <c s="29" t="s">
        <v>342</v>
      </c>
      <c s="25" t="s">
        <v>47</v>
      </c>
      <c s="30" t="s">
        <v>343</v>
      </c>
      <c s="31" t="s">
        <v>248</v>
      </c>
      <c s="32">
        <v>2</v>
      </c>
      <c s="33">
        <v>0</v>
      </c>
      <c s="33">
        <f>ROUND(ROUND(H99,4)*ROUND(G99,5),4)</f>
      </c>
      <c r="O99">
        <f>(I99*21)/100</f>
      </c>
      <c t="s">
        <v>25</v>
      </c>
    </row>
    <row r="100" spans="1:5" ht="25.5">
      <c r="A100" s="34" t="s">
        <v>50</v>
      </c>
      <c r="E100" s="35" t="s">
        <v>343</v>
      </c>
    </row>
    <row r="101" spans="1:5" ht="12.75">
      <c r="A101" s="36" t="s">
        <v>52</v>
      </c>
      <c r="E101" s="37" t="s">
        <v>47</v>
      </c>
    </row>
    <row r="102" spans="1:5" ht="12.75">
      <c r="A102" t="s">
        <v>54</v>
      </c>
      <c r="E102" s="35" t="s">
        <v>47</v>
      </c>
    </row>
    <row r="103" spans="1:16" ht="12.75">
      <c r="A103" s="25" t="s">
        <v>45</v>
      </c>
      <c s="29" t="s">
        <v>148</v>
      </c>
      <c s="29" t="s">
        <v>344</v>
      </c>
      <c s="25" t="s">
        <v>47</v>
      </c>
      <c s="30" t="s">
        <v>345</v>
      </c>
      <c s="31" t="s">
        <v>66</v>
      </c>
      <c s="32">
        <v>2</v>
      </c>
      <c s="33">
        <v>0</v>
      </c>
      <c s="33">
        <f>ROUND(ROUND(H103,4)*ROUND(G103,5),4)</f>
      </c>
      <c r="O103">
        <f>(I103*21)/100</f>
      </c>
      <c t="s">
        <v>25</v>
      </c>
    </row>
    <row r="104" spans="1:5" ht="12.75">
      <c r="A104" s="34" t="s">
        <v>50</v>
      </c>
      <c r="E104" s="35" t="s">
        <v>345</v>
      </c>
    </row>
    <row r="105" spans="1:5" ht="12.75">
      <c r="A105" s="36" t="s">
        <v>52</v>
      </c>
      <c r="E105" s="37" t="s">
        <v>47</v>
      </c>
    </row>
    <row r="106" spans="1:5" ht="12.75">
      <c r="A106" t="s">
        <v>54</v>
      </c>
      <c r="E106" s="35" t="s">
        <v>47</v>
      </c>
    </row>
    <row r="107" spans="1:16" ht="12.75">
      <c r="A107" s="25" t="s">
        <v>45</v>
      </c>
      <c s="29" t="s">
        <v>153</v>
      </c>
      <c s="29" t="s">
        <v>346</v>
      </c>
      <c s="25" t="s">
        <v>47</v>
      </c>
      <c s="30" t="s">
        <v>347</v>
      </c>
      <c s="31" t="s">
        <v>66</v>
      </c>
      <c s="32">
        <v>0.5</v>
      </c>
      <c s="33">
        <v>0</v>
      </c>
      <c s="33">
        <f>ROUND(ROUND(H107,4)*ROUND(G107,5),4)</f>
      </c>
      <c r="O107">
        <f>(I107*21)/100</f>
      </c>
      <c t="s">
        <v>25</v>
      </c>
    </row>
    <row r="108" spans="1:5" ht="12.75">
      <c r="A108" s="34" t="s">
        <v>50</v>
      </c>
      <c r="E108" s="35" t="s">
        <v>347</v>
      </c>
    </row>
    <row r="109" spans="1:5" ht="12.75">
      <c r="A109" s="36" t="s">
        <v>52</v>
      </c>
      <c r="E109" s="37" t="s">
        <v>47</v>
      </c>
    </row>
    <row r="110" spans="1:5" ht="12.75">
      <c r="A110" t="s">
        <v>54</v>
      </c>
      <c r="E110" s="35" t="s">
        <v>47</v>
      </c>
    </row>
    <row r="111" spans="1:16" ht="12.75">
      <c r="A111" s="25" t="s">
        <v>45</v>
      </c>
      <c s="29" t="s">
        <v>158</v>
      </c>
      <c s="29" t="s">
        <v>348</v>
      </c>
      <c s="25" t="s">
        <v>47</v>
      </c>
      <c s="30" t="s">
        <v>349</v>
      </c>
      <c s="31" t="s">
        <v>66</v>
      </c>
      <c s="32">
        <v>9.135</v>
      </c>
      <c s="33">
        <v>0</v>
      </c>
      <c s="33">
        <f>ROUND(ROUND(H111,4)*ROUND(G111,5),4)</f>
      </c>
      <c r="O111">
        <f>(I111*21)/100</f>
      </c>
      <c t="s">
        <v>25</v>
      </c>
    </row>
    <row r="112" spans="1:5" ht="12.75">
      <c r="A112" s="34" t="s">
        <v>50</v>
      </c>
      <c r="E112" s="35" t="s">
        <v>349</v>
      </c>
    </row>
    <row r="113" spans="1:5" ht="12.75">
      <c r="A113" s="36" t="s">
        <v>52</v>
      </c>
      <c r="E113" s="37" t="s">
        <v>47</v>
      </c>
    </row>
    <row r="114" spans="1:5" ht="12.75">
      <c r="A114" t="s">
        <v>54</v>
      </c>
      <c r="E114" s="35" t="s">
        <v>47</v>
      </c>
    </row>
    <row r="115" spans="1:16" ht="25.5">
      <c r="A115" s="25" t="s">
        <v>45</v>
      </c>
      <c s="29" t="s">
        <v>162</v>
      </c>
      <c s="29" t="s">
        <v>350</v>
      </c>
      <c s="25" t="s">
        <v>47</v>
      </c>
      <c s="30" t="s">
        <v>351</v>
      </c>
      <c s="31" t="s">
        <v>103</v>
      </c>
      <c s="32">
        <v>29</v>
      </c>
      <c s="33">
        <v>0</v>
      </c>
      <c s="33">
        <f>ROUND(ROUND(H115,4)*ROUND(G115,5),4)</f>
      </c>
      <c r="O115">
        <f>(I115*21)/100</f>
      </c>
      <c t="s">
        <v>25</v>
      </c>
    </row>
    <row r="116" spans="1:5" ht="25.5">
      <c r="A116" s="34" t="s">
        <v>50</v>
      </c>
      <c r="E116" s="35" t="s">
        <v>351</v>
      </c>
    </row>
    <row r="117" spans="1:5" ht="12.75">
      <c r="A117" s="36" t="s">
        <v>52</v>
      </c>
      <c r="E117" s="37" t="s">
        <v>47</v>
      </c>
    </row>
    <row r="118" spans="1:5" ht="12.75">
      <c r="A118" t="s">
        <v>54</v>
      </c>
      <c r="E118" s="35" t="s">
        <v>47</v>
      </c>
    </row>
    <row r="119" spans="1:16" ht="25.5">
      <c r="A119" s="25" t="s">
        <v>45</v>
      </c>
      <c s="29" t="s">
        <v>168</v>
      </c>
      <c s="29" t="s">
        <v>352</v>
      </c>
      <c s="25" t="s">
        <v>47</v>
      </c>
      <c s="30" t="s">
        <v>353</v>
      </c>
      <c s="31" t="s">
        <v>103</v>
      </c>
      <c s="32">
        <v>29</v>
      </c>
      <c s="33">
        <v>0</v>
      </c>
      <c s="33">
        <f>ROUND(ROUND(H119,4)*ROUND(G119,5),4)</f>
      </c>
      <c r="O119">
        <f>(I119*21)/100</f>
      </c>
      <c t="s">
        <v>25</v>
      </c>
    </row>
    <row r="120" spans="1:5" ht="25.5">
      <c r="A120" s="34" t="s">
        <v>50</v>
      </c>
      <c r="E120" s="35" t="s">
        <v>353</v>
      </c>
    </row>
    <row r="121" spans="1:5" ht="12.75">
      <c r="A121" s="36" t="s">
        <v>52</v>
      </c>
      <c r="E121" s="37" t="s">
        <v>47</v>
      </c>
    </row>
    <row r="122" spans="1:5" ht="12.75">
      <c r="A122" t="s">
        <v>54</v>
      </c>
      <c r="E122" s="35" t="s">
        <v>47</v>
      </c>
    </row>
    <row r="123" spans="1:16" ht="12.75">
      <c r="A123" s="25" t="s">
        <v>45</v>
      </c>
      <c s="29" t="s">
        <v>173</v>
      </c>
      <c s="29" t="s">
        <v>354</v>
      </c>
      <c s="25" t="s">
        <v>47</v>
      </c>
      <c s="30" t="s">
        <v>355</v>
      </c>
      <c s="31" t="s">
        <v>248</v>
      </c>
      <c s="32">
        <v>2</v>
      </c>
      <c s="33">
        <v>0</v>
      </c>
      <c s="33">
        <f>ROUND(ROUND(H123,4)*ROUND(G123,5),4)</f>
      </c>
      <c r="O123">
        <f>(I123*21)/100</f>
      </c>
      <c t="s">
        <v>25</v>
      </c>
    </row>
    <row r="124" spans="1:5" ht="12.75">
      <c r="A124" s="34" t="s">
        <v>50</v>
      </c>
      <c r="E124" s="35" t="s">
        <v>355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178</v>
      </c>
      <c s="29" t="s">
        <v>356</v>
      </c>
      <c s="25" t="s">
        <v>47</v>
      </c>
      <c s="30" t="s">
        <v>357</v>
      </c>
      <c s="31" t="s">
        <v>248</v>
      </c>
      <c s="32">
        <v>2</v>
      </c>
      <c s="33">
        <v>0</v>
      </c>
      <c s="33">
        <f>ROUND(ROUND(H127,4)*ROUND(G127,5),4)</f>
      </c>
      <c r="O127">
        <f>(I127*21)/100</f>
      </c>
      <c t="s">
        <v>25</v>
      </c>
    </row>
    <row r="128" spans="1:5" ht="12.75">
      <c r="A128" s="34" t="s">
        <v>50</v>
      </c>
      <c r="E128" s="35" t="s">
        <v>357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183</v>
      </c>
      <c s="29" t="s">
        <v>358</v>
      </c>
      <c s="25" t="s">
        <v>47</v>
      </c>
      <c s="30" t="s">
        <v>359</v>
      </c>
      <c s="31" t="s">
        <v>103</v>
      </c>
      <c s="32">
        <v>3</v>
      </c>
      <c s="33">
        <v>0</v>
      </c>
      <c s="33">
        <f>ROUND(ROUND(H131,4)*ROUND(G131,5),4)</f>
      </c>
      <c r="O131">
        <f>(I131*21)/100</f>
      </c>
      <c t="s">
        <v>25</v>
      </c>
    </row>
    <row r="132" spans="1:5" ht="12.75">
      <c r="A132" s="34" t="s">
        <v>50</v>
      </c>
      <c r="E132" s="35" t="s">
        <v>359</v>
      </c>
    </row>
    <row r="133" spans="1:5" ht="12.75">
      <c r="A133" s="36" t="s">
        <v>52</v>
      </c>
      <c r="E133" s="37" t="s">
        <v>47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188</v>
      </c>
      <c s="29" t="s">
        <v>360</v>
      </c>
      <c s="25" t="s">
        <v>47</v>
      </c>
      <c s="30" t="s">
        <v>361</v>
      </c>
      <c s="31" t="s">
        <v>103</v>
      </c>
      <c s="32">
        <v>31</v>
      </c>
      <c s="33">
        <v>0</v>
      </c>
      <c s="33">
        <f>ROUND(ROUND(H135,4)*ROUND(G135,5),4)</f>
      </c>
      <c r="O135">
        <f>(I135*21)/100</f>
      </c>
      <c t="s">
        <v>25</v>
      </c>
    </row>
    <row r="136" spans="1:5" ht="12.75">
      <c r="A136" s="34" t="s">
        <v>50</v>
      </c>
      <c r="E136" s="35" t="s">
        <v>361</v>
      </c>
    </row>
    <row r="137" spans="1:5" ht="12.75">
      <c r="A137" s="36" t="s">
        <v>52</v>
      </c>
      <c r="E137" s="37" t="s">
        <v>47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194</v>
      </c>
      <c s="29" t="s">
        <v>362</v>
      </c>
      <c s="25" t="s">
        <v>47</v>
      </c>
      <c s="30" t="s">
        <v>363</v>
      </c>
      <c s="31" t="s">
        <v>103</v>
      </c>
      <c s="32">
        <v>10</v>
      </c>
      <c s="33">
        <v>0</v>
      </c>
      <c s="33">
        <f>ROUND(ROUND(H139,4)*ROUND(G139,5),4)</f>
      </c>
      <c r="O139">
        <f>(I139*21)/100</f>
      </c>
      <c t="s">
        <v>25</v>
      </c>
    </row>
    <row r="140" spans="1:5" ht="12.75">
      <c r="A140" s="34" t="s">
        <v>50</v>
      </c>
      <c r="E140" s="35" t="s">
        <v>363</v>
      </c>
    </row>
    <row r="141" spans="1:5" ht="12.75">
      <c r="A141" s="36" t="s">
        <v>52</v>
      </c>
      <c r="E141" s="37" t="s">
        <v>47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200</v>
      </c>
      <c s="29" t="s">
        <v>364</v>
      </c>
      <c s="25" t="s">
        <v>47</v>
      </c>
      <c s="30" t="s">
        <v>365</v>
      </c>
      <c s="31" t="s">
        <v>103</v>
      </c>
      <c s="32">
        <v>29</v>
      </c>
      <c s="33">
        <v>0</v>
      </c>
      <c s="33">
        <f>ROUND(ROUND(H143,4)*ROUND(G143,5),4)</f>
      </c>
      <c r="O143">
        <f>(I143*21)/100</f>
      </c>
      <c t="s">
        <v>25</v>
      </c>
    </row>
    <row r="144" spans="1:5" ht="12.75">
      <c r="A144" s="34" t="s">
        <v>50</v>
      </c>
      <c r="E144" s="35" t="s">
        <v>365</v>
      </c>
    </row>
    <row r="145" spans="1:5" ht="12.75">
      <c r="A145" s="36" t="s">
        <v>52</v>
      </c>
      <c r="E145" s="37" t="s">
        <v>47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206</v>
      </c>
      <c s="29" t="s">
        <v>366</v>
      </c>
      <c s="25" t="s">
        <v>47</v>
      </c>
      <c s="30" t="s">
        <v>367</v>
      </c>
      <c s="31" t="s">
        <v>66</v>
      </c>
      <c s="32">
        <v>1</v>
      </c>
      <c s="33">
        <v>0</v>
      </c>
      <c s="33">
        <f>ROUND(ROUND(H147,4)*ROUND(G147,5),4)</f>
      </c>
      <c r="O147">
        <f>(I147*21)/100</f>
      </c>
      <c t="s">
        <v>25</v>
      </c>
    </row>
    <row r="148" spans="1:5" ht="12.75">
      <c r="A148" s="34" t="s">
        <v>50</v>
      </c>
      <c r="E148" s="35" t="s">
        <v>367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  <row r="151" spans="1:16" ht="12.75">
      <c r="A151" s="25" t="s">
        <v>45</v>
      </c>
      <c s="29" t="s">
        <v>211</v>
      </c>
      <c s="29" t="s">
        <v>368</v>
      </c>
      <c s="25" t="s">
        <v>47</v>
      </c>
      <c s="30" t="s">
        <v>369</v>
      </c>
      <c s="31" t="s">
        <v>165</v>
      </c>
      <c s="32">
        <v>38</v>
      </c>
      <c s="33">
        <v>0</v>
      </c>
      <c s="33">
        <f>ROUND(ROUND(H151,4)*ROUND(G151,5),4)</f>
      </c>
      <c r="O151">
        <f>(I151*21)/100</f>
      </c>
      <c t="s">
        <v>25</v>
      </c>
    </row>
    <row r="152" spans="1:5" ht="12.75">
      <c r="A152" s="34" t="s">
        <v>50</v>
      </c>
      <c r="E152" s="35" t="s">
        <v>369</v>
      </c>
    </row>
    <row r="153" spans="1:5" ht="12.75">
      <c r="A153" s="36" t="s">
        <v>52</v>
      </c>
      <c r="E153" s="37" t="s">
        <v>47</v>
      </c>
    </row>
    <row r="154" spans="1:5" ht="12.75">
      <c r="A154" t="s">
        <v>54</v>
      </c>
      <c r="E154" s="35" t="s">
        <v>47</v>
      </c>
    </row>
    <row r="155" spans="1:16" ht="12.75">
      <c r="A155" s="25" t="s">
        <v>45</v>
      </c>
      <c s="29" t="s">
        <v>217</v>
      </c>
      <c s="29" t="s">
        <v>370</v>
      </c>
      <c s="25" t="s">
        <v>47</v>
      </c>
      <c s="30" t="s">
        <v>371</v>
      </c>
      <c s="31" t="s">
        <v>248</v>
      </c>
      <c s="32">
        <v>4</v>
      </c>
      <c s="33">
        <v>0</v>
      </c>
      <c s="33">
        <f>ROUND(ROUND(H155,4)*ROUND(G155,5),4)</f>
      </c>
      <c r="O155">
        <f>(I155*21)/100</f>
      </c>
      <c t="s">
        <v>25</v>
      </c>
    </row>
    <row r="156" spans="1:5" ht="12.75">
      <c r="A156" s="34" t="s">
        <v>50</v>
      </c>
      <c r="E156" s="35" t="s">
        <v>371</v>
      </c>
    </row>
    <row r="157" spans="1:5" ht="12.75">
      <c r="A157" s="36" t="s">
        <v>52</v>
      </c>
      <c r="E157" s="37" t="s">
        <v>47</v>
      </c>
    </row>
    <row r="158" spans="1:5" ht="12.75">
      <c r="A158" t="s">
        <v>54</v>
      </c>
      <c r="E158" s="35" t="s">
        <v>47</v>
      </c>
    </row>
    <row r="159" spans="1:16" ht="12.75">
      <c r="A159" s="25" t="s">
        <v>45</v>
      </c>
      <c s="29" t="s">
        <v>222</v>
      </c>
      <c s="29" t="s">
        <v>372</v>
      </c>
      <c s="25" t="s">
        <v>47</v>
      </c>
      <c s="30" t="s">
        <v>373</v>
      </c>
      <c s="31" t="s">
        <v>248</v>
      </c>
      <c s="32">
        <v>4</v>
      </c>
      <c s="33">
        <v>0</v>
      </c>
      <c s="33">
        <f>ROUND(ROUND(H159,4)*ROUND(G159,5),4)</f>
      </c>
      <c r="O159">
        <f>(I159*21)/100</f>
      </c>
      <c t="s">
        <v>25</v>
      </c>
    </row>
    <row r="160" spans="1:5" ht="12.75">
      <c r="A160" s="34" t="s">
        <v>50</v>
      </c>
      <c r="E160" s="35" t="s">
        <v>373</v>
      </c>
    </row>
    <row r="161" spans="1:5" ht="12.75">
      <c r="A161" s="36" t="s">
        <v>52</v>
      </c>
      <c r="E161" s="37" t="s">
        <v>47</v>
      </c>
    </row>
    <row r="162" spans="1:5" ht="12.75">
      <c r="A162" t="s">
        <v>54</v>
      </c>
      <c r="E162" s="35" t="s">
        <v>47</v>
      </c>
    </row>
    <row r="163" spans="1:16" ht="12.75">
      <c r="A163" s="25" t="s">
        <v>45</v>
      </c>
      <c s="29" t="s">
        <v>227</v>
      </c>
      <c s="29" t="s">
        <v>374</v>
      </c>
      <c s="25" t="s">
        <v>47</v>
      </c>
      <c s="30" t="s">
        <v>375</v>
      </c>
      <c s="31" t="s">
        <v>66</v>
      </c>
      <c s="32">
        <v>18.2</v>
      </c>
      <c s="33">
        <v>0</v>
      </c>
      <c s="33">
        <f>ROUND(ROUND(H163,4)*ROUND(G163,5),4)</f>
      </c>
      <c r="O163">
        <f>(I163*21)/100</f>
      </c>
      <c t="s">
        <v>25</v>
      </c>
    </row>
    <row r="164" spans="1:5" ht="12.75">
      <c r="A164" s="34" t="s">
        <v>50</v>
      </c>
      <c r="E164" s="35" t="s">
        <v>375</v>
      </c>
    </row>
    <row r="165" spans="1:5" ht="12.75">
      <c r="A165" s="36" t="s">
        <v>52</v>
      </c>
      <c r="E165" s="37" t="s">
        <v>47</v>
      </c>
    </row>
    <row r="166" spans="1:5" ht="12.75">
      <c r="A166" t="s">
        <v>54</v>
      </c>
      <c r="E166" s="35" t="s">
        <v>47</v>
      </c>
    </row>
    <row r="167" spans="1:16" ht="12.75">
      <c r="A167" s="25" t="s">
        <v>45</v>
      </c>
      <c s="29" t="s">
        <v>232</v>
      </c>
      <c s="29" t="s">
        <v>376</v>
      </c>
      <c s="25" t="s">
        <v>47</v>
      </c>
      <c s="30" t="s">
        <v>377</v>
      </c>
      <c s="31" t="s">
        <v>103</v>
      </c>
      <c s="32">
        <v>3</v>
      </c>
      <c s="33">
        <v>0</v>
      </c>
      <c s="33">
        <f>ROUND(ROUND(H167,4)*ROUND(G167,5),4)</f>
      </c>
      <c r="O167">
        <f>(I167*21)/100</f>
      </c>
      <c t="s">
        <v>25</v>
      </c>
    </row>
    <row r="168" spans="1:5" ht="12.75">
      <c r="A168" s="34" t="s">
        <v>50</v>
      </c>
      <c r="E168" s="35" t="s">
        <v>377</v>
      </c>
    </row>
    <row r="169" spans="1:5" ht="12.75">
      <c r="A169" s="36" t="s">
        <v>52</v>
      </c>
      <c r="E169" s="37" t="s">
        <v>47</v>
      </c>
    </row>
    <row r="170" spans="1:5" ht="12.75">
      <c r="A170" t="s">
        <v>54</v>
      </c>
      <c r="E170" s="35" t="s">
        <v>47</v>
      </c>
    </row>
    <row r="171" spans="1:16" ht="12.75">
      <c r="A171" s="25" t="s">
        <v>45</v>
      </c>
      <c s="29" t="s">
        <v>236</v>
      </c>
      <c s="29" t="s">
        <v>378</v>
      </c>
      <c s="25" t="s">
        <v>47</v>
      </c>
      <c s="30" t="s">
        <v>379</v>
      </c>
      <c s="31" t="s">
        <v>248</v>
      </c>
      <c s="32">
        <v>3</v>
      </c>
      <c s="33">
        <v>0</v>
      </c>
      <c s="33">
        <f>ROUND(ROUND(H171,4)*ROUND(G171,5),4)</f>
      </c>
      <c r="O171">
        <f>(I171*21)/100</f>
      </c>
      <c t="s">
        <v>25</v>
      </c>
    </row>
    <row r="172" spans="1:5" ht="12.75">
      <c r="A172" s="34" t="s">
        <v>50</v>
      </c>
      <c r="E172" s="35" t="s">
        <v>379</v>
      </c>
    </row>
    <row r="173" spans="1:5" ht="12.75">
      <c r="A173" s="36" t="s">
        <v>52</v>
      </c>
      <c r="E173" s="37" t="s">
        <v>47</v>
      </c>
    </row>
    <row r="174" spans="1:5" ht="12.75">
      <c r="A174" t="s">
        <v>54</v>
      </c>
      <c r="E174" s="35" t="s">
        <v>47</v>
      </c>
    </row>
    <row r="175" spans="1:16" ht="12.75">
      <c r="A175" s="25" t="s">
        <v>45</v>
      </c>
      <c s="29" t="s">
        <v>240</v>
      </c>
      <c s="29" t="s">
        <v>380</v>
      </c>
      <c s="25" t="s">
        <v>47</v>
      </c>
      <c s="30" t="s">
        <v>381</v>
      </c>
      <c s="31" t="s">
        <v>103</v>
      </c>
      <c s="32">
        <v>29</v>
      </c>
      <c s="33">
        <v>0</v>
      </c>
      <c s="33">
        <f>ROUND(ROUND(H175,4)*ROUND(G175,5),4)</f>
      </c>
      <c r="O175">
        <f>(I175*21)/100</f>
      </c>
      <c t="s">
        <v>25</v>
      </c>
    </row>
    <row r="176" spans="1:5" ht="12.75">
      <c r="A176" s="34" t="s">
        <v>50</v>
      </c>
      <c r="E176" s="35" t="s">
        <v>381</v>
      </c>
    </row>
    <row r="177" spans="1:5" ht="12.75">
      <c r="A177" s="36" t="s">
        <v>52</v>
      </c>
      <c r="E177" s="37" t="s">
        <v>47</v>
      </c>
    </row>
    <row r="178" spans="1:5" ht="12.75">
      <c r="A178" t="s">
        <v>54</v>
      </c>
      <c r="E178" s="35" t="s">
        <v>47</v>
      </c>
    </row>
    <row r="179" spans="1:16" ht="12.75">
      <c r="A179" s="25" t="s">
        <v>45</v>
      </c>
      <c s="29" t="s">
        <v>245</v>
      </c>
      <c s="29" t="s">
        <v>382</v>
      </c>
      <c s="25" t="s">
        <v>47</v>
      </c>
      <c s="30" t="s">
        <v>383</v>
      </c>
      <c s="31" t="s">
        <v>248</v>
      </c>
      <c s="32">
        <v>1</v>
      </c>
      <c s="33">
        <v>0</v>
      </c>
      <c s="33">
        <f>ROUND(ROUND(H179,4)*ROUND(G179,5),4)</f>
      </c>
      <c r="O179">
        <f>(I179*21)/100</f>
      </c>
      <c t="s">
        <v>25</v>
      </c>
    </row>
    <row r="180" spans="1:5" ht="12.75">
      <c r="A180" s="34" t="s">
        <v>50</v>
      </c>
      <c r="E180" s="35" t="s">
        <v>383</v>
      </c>
    </row>
    <row r="181" spans="1:5" ht="12.75">
      <c r="A181" s="36" t="s">
        <v>52</v>
      </c>
      <c r="E181" s="37" t="s">
        <v>47</v>
      </c>
    </row>
    <row r="182" spans="1:5" ht="12.75">
      <c r="A182" t="s">
        <v>54</v>
      </c>
      <c r="E182" s="35" t="s">
        <v>47</v>
      </c>
    </row>
    <row r="183" spans="1:16" ht="12.75">
      <c r="A183" s="25" t="s">
        <v>45</v>
      </c>
      <c s="29" t="s">
        <v>252</v>
      </c>
      <c s="29" t="s">
        <v>384</v>
      </c>
      <c s="25" t="s">
        <v>47</v>
      </c>
      <c s="30" t="s">
        <v>385</v>
      </c>
      <c s="31" t="s">
        <v>248</v>
      </c>
      <c s="32">
        <v>1</v>
      </c>
      <c s="33">
        <v>0</v>
      </c>
      <c s="33">
        <f>ROUND(ROUND(H183,4)*ROUND(G183,5),4)</f>
      </c>
      <c r="O183">
        <f>(I183*21)/100</f>
      </c>
      <c t="s">
        <v>25</v>
      </c>
    </row>
    <row r="184" spans="1:5" ht="12.75">
      <c r="A184" s="34" t="s">
        <v>50</v>
      </c>
      <c r="E184" s="35" t="s">
        <v>385</v>
      </c>
    </row>
    <row r="185" spans="1:5" ht="12.75">
      <c r="A185" s="36" t="s">
        <v>52</v>
      </c>
      <c r="E185" s="37" t="s">
        <v>47</v>
      </c>
    </row>
    <row r="186" spans="1:5" ht="12.75">
      <c r="A186" t="s">
        <v>54</v>
      </c>
      <c r="E186" s="35" t="s">
        <v>47</v>
      </c>
    </row>
    <row r="187" spans="1:16" ht="12.75">
      <c r="A187" s="25" t="s">
        <v>45</v>
      </c>
      <c s="29" t="s">
        <v>257</v>
      </c>
      <c s="29" t="s">
        <v>386</v>
      </c>
      <c s="25" t="s">
        <v>47</v>
      </c>
      <c s="30" t="s">
        <v>387</v>
      </c>
      <c s="31" t="s">
        <v>248</v>
      </c>
      <c s="32">
        <v>3</v>
      </c>
      <c s="33">
        <v>0</v>
      </c>
      <c s="33">
        <f>ROUND(ROUND(H187,4)*ROUND(G187,5),4)</f>
      </c>
      <c r="O187">
        <f>(I187*21)/100</f>
      </c>
      <c t="s">
        <v>25</v>
      </c>
    </row>
    <row r="188" spans="1:5" ht="12.75">
      <c r="A188" s="34" t="s">
        <v>50</v>
      </c>
      <c r="E188" s="35" t="s">
        <v>387</v>
      </c>
    </row>
    <row r="189" spans="1:5" ht="12.75">
      <c r="A189" s="36" t="s">
        <v>52</v>
      </c>
      <c r="E189" s="37" t="s">
        <v>47</v>
      </c>
    </row>
    <row r="190" spans="1:5" ht="12.75">
      <c r="A190" t="s">
        <v>54</v>
      </c>
      <c r="E190" s="35" t="s">
        <v>47</v>
      </c>
    </row>
    <row r="191" spans="1:18" ht="12.75" customHeight="1">
      <c r="A191" s="6" t="s">
        <v>43</v>
      </c>
      <c s="6"/>
      <c s="39" t="s">
        <v>388</v>
      </c>
      <c s="6"/>
      <c s="27" t="s">
        <v>389</v>
      </c>
      <c s="6"/>
      <c s="6"/>
      <c s="6"/>
      <c s="40">
        <f>0+Q191</f>
      </c>
      <c r="O191">
        <f>0+R191</f>
      </c>
      <c r="Q191">
        <f>0+I192+I196</f>
      </c>
      <c>
        <f>0+O192+O196</f>
      </c>
    </row>
    <row r="192" spans="1:16" ht="25.5">
      <c r="A192" s="25" t="s">
        <v>45</v>
      </c>
      <c s="29" t="s">
        <v>262</v>
      </c>
      <c s="29" t="s">
        <v>390</v>
      </c>
      <c s="25" t="s">
        <v>47</v>
      </c>
      <c s="30" t="s">
        <v>391</v>
      </c>
      <c s="31" t="s">
        <v>248</v>
      </c>
      <c s="32">
        <v>1</v>
      </c>
      <c s="33">
        <v>0</v>
      </c>
      <c s="33">
        <f>ROUND(ROUND(H192,4)*ROUND(G192,5),4)</f>
      </c>
      <c r="O192">
        <f>(I192*21)/100</f>
      </c>
      <c t="s">
        <v>25</v>
      </c>
    </row>
    <row r="193" spans="1:5" ht="25.5">
      <c r="A193" s="34" t="s">
        <v>50</v>
      </c>
      <c r="E193" s="35" t="s">
        <v>391</v>
      </c>
    </row>
    <row r="194" spans="1:5" ht="12.75">
      <c r="A194" s="36" t="s">
        <v>52</v>
      </c>
      <c r="E194" s="37" t="s">
        <v>47</v>
      </c>
    </row>
    <row r="195" spans="1:5" ht="12.75">
      <c r="A195" t="s">
        <v>54</v>
      </c>
      <c r="E195" s="35" t="s">
        <v>47</v>
      </c>
    </row>
    <row r="196" spans="1:16" ht="12.75">
      <c r="A196" s="25" t="s">
        <v>45</v>
      </c>
      <c s="29" t="s">
        <v>268</v>
      </c>
      <c s="29" t="s">
        <v>392</v>
      </c>
      <c s="25" t="s">
        <v>47</v>
      </c>
      <c s="30" t="s">
        <v>393</v>
      </c>
      <c s="31" t="s">
        <v>248</v>
      </c>
      <c s="32">
        <v>1</v>
      </c>
      <c s="33">
        <v>0</v>
      </c>
      <c s="33">
        <f>ROUND(ROUND(H196,4)*ROUND(G196,5),4)</f>
      </c>
      <c r="O196">
        <f>(I196*21)/100</f>
      </c>
      <c t="s">
        <v>25</v>
      </c>
    </row>
    <row r="197" spans="1:5" ht="12.75">
      <c r="A197" s="34" t="s">
        <v>50</v>
      </c>
      <c r="E197" s="35" t="s">
        <v>393</v>
      </c>
    </row>
    <row r="198" spans="1:5" ht="12.75">
      <c r="A198" s="36" t="s">
        <v>52</v>
      </c>
      <c r="E198" s="37" t="s">
        <v>47</v>
      </c>
    </row>
    <row r="199" spans="1:5" ht="12.75">
      <c r="A199" t="s">
        <v>54</v>
      </c>
      <c r="E199" s="35" t="s">
        <v>47</v>
      </c>
    </row>
    <row r="200" spans="1:18" ht="12.75" customHeight="1">
      <c r="A200" s="6" t="s">
        <v>43</v>
      </c>
      <c s="6"/>
      <c s="39" t="s">
        <v>394</v>
      </c>
      <c s="6"/>
      <c s="27" t="s">
        <v>395</v>
      </c>
      <c s="6"/>
      <c s="6"/>
      <c s="6"/>
      <c s="40">
        <f>0+Q200</f>
      </c>
      <c r="O200">
        <f>0+R200</f>
      </c>
      <c r="Q200">
        <f>0+I201+I205+I209</f>
      </c>
      <c>
        <f>0+O201+O205+O209</f>
      </c>
    </row>
    <row r="201" spans="1:16" ht="12.75">
      <c r="A201" s="25" t="s">
        <v>45</v>
      </c>
      <c s="29" t="s">
        <v>272</v>
      </c>
      <c s="29" t="s">
        <v>396</v>
      </c>
      <c s="25" t="s">
        <v>47</v>
      </c>
      <c s="30" t="s">
        <v>397</v>
      </c>
      <c s="31" t="s">
        <v>49</v>
      </c>
      <c s="32">
        <v>9.135</v>
      </c>
      <c s="33">
        <v>0</v>
      </c>
      <c s="33">
        <f>ROUND(ROUND(H201,4)*ROUND(G201,5),4)</f>
      </c>
      <c r="O201">
        <f>(I201*21)/100</f>
      </c>
      <c t="s">
        <v>25</v>
      </c>
    </row>
    <row r="202" spans="1:5" ht="12.75">
      <c r="A202" s="34" t="s">
        <v>50</v>
      </c>
      <c r="E202" s="35" t="s">
        <v>397</v>
      </c>
    </row>
    <row r="203" spans="1:5" ht="12.75">
      <c r="A203" s="36" t="s">
        <v>52</v>
      </c>
      <c r="E203" s="37" t="s">
        <v>47</v>
      </c>
    </row>
    <row r="204" spans="1:5" ht="12.75">
      <c r="A204" t="s">
        <v>54</v>
      </c>
      <c r="E204" s="35" t="s">
        <v>47</v>
      </c>
    </row>
    <row r="205" spans="1:16" ht="12.75">
      <c r="A205" s="25" t="s">
        <v>45</v>
      </c>
      <c s="29" t="s">
        <v>275</v>
      </c>
      <c s="29" t="s">
        <v>398</v>
      </c>
      <c s="25" t="s">
        <v>47</v>
      </c>
      <c s="30" t="s">
        <v>399</v>
      </c>
      <c s="31" t="s">
        <v>49</v>
      </c>
      <c s="32">
        <v>137.025</v>
      </c>
      <c s="33">
        <v>0</v>
      </c>
      <c s="33">
        <f>ROUND(ROUND(H205,4)*ROUND(G205,5),4)</f>
      </c>
      <c r="O205">
        <f>(I205*21)/100</f>
      </c>
      <c t="s">
        <v>25</v>
      </c>
    </row>
    <row r="206" spans="1:5" ht="12.75">
      <c r="A206" s="34" t="s">
        <v>50</v>
      </c>
      <c r="E206" s="35" t="s">
        <v>399</v>
      </c>
    </row>
    <row r="207" spans="1:5" ht="12.75">
      <c r="A207" s="36" t="s">
        <v>52</v>
      </c>
      <c r="E207" s="37" t="s">
        <v>47</v>
      </c>
    </row>
    <row r="208" spans="1:5" ht="12.75">
      <c r="A208" t="s">
        <v>54</v>
      </c>
      <c r="E208" s="35" t="s">
        <v>47</v>
      </c>
    </row>
    <row r="209" spans="1:16" ht="12.75">
      <c r="A209" s="25" t="s">
        <v>45</v>
      </c>
      <c s="29" t="s">
        <v>279</v>
      </c>
      <c s="29" t="s">
        <v>400</v>
      </c>
      <c s="25" t="s">
        <v>47</v>
      </c>
      <c s="30" t="s">
        <v>401</v>
      </c>
      <c s="31" t="s">
        <v>49</v>
      </c>
      <c s="32">
        <v>9.135</v>
      </c>
      <c s="33">
        <v>0</v>
      </c>
      <c s="33">
        <f>ROUND(ROUND(H209,4)*ROUND(G209,5),4)</f>
      </c>
      <c r="O209">
        <f>(I209*21)/100</f>
      </c>
      <c t="s">
        <v>25</v>
      </c>
    </row>
    <row r="210" spans="1:5" ht="12.75">
      <c r="A210" s="34" t="s">
        <v>50</v>
      </c>
      <c r="E210" s="35" t="s">
        <v>401</v>
      </c>
    </row>
    <row r="211" spans="1:5" ht="12.75">
      <c r="A211" s="36" t="s">
        <v>52</v>
      </c>
      <c r="E211" s="37" t="s">
        <v>47</v>
      </c>
    </row>
    <row r="212" spans="1:5" ht="12.75">
      <c r="A212" t="s">
        <v>54</v>
      </c>
      <c r="E212" s="35" t="s">
        <v>47</v>
      </c>
    </row>
    <row r="213" spans="1:18" ht="12.75" customHeight="1">
      <c r="A213" s="6" t="s">
        <v>43</v>
      </c>
      <c s="6"/>
      <c s="39" t="s">
        <v>402</v>
      </c>
      <c s="6"/>
      <c s="27" t="s">
        <v>403</v>
      </c>
      <c s="6"/>
      <c s="6"/>
      <c s="6"/>
      <c s="40">
        <f>0+Q213</f>
      </c>
      <c r="O213">
        <f>0+R213</f>
      </c>
      <c r="Q213">
        <f>0+I214+I218+I222+I226</f>
      </c>
      <c>
        <f>0+O214+O218+O222+O226</f>
      </c>
    </row>
    <row r="214" spans="1:16" ht="12.75">
      <c r="A214" s="25" t="s">
        <v>45</v>
      </c>
      <c s="29" t="s">
        <v>283</v>
      </c>
      <c s="29" t="s">
        <v>404</v>
      </c>
      <c s="25" t="s">
        <v>47</v>
      </c>
      <c s="30" t="s">
        <v>405</v>
      </c>
      <c s="31" t="s">
        <v>406</v>
      </c>
      <c s="32">
        <v>8</v>
      </c>
      <c s="33">
        <v>0</v>
      </c>
      <c s="33">
        <f>ROUND(ROUND(H214,4)*ROUND(G214,5),4)</f>
      </c>
      <c r="O214">
        <f>(I214*21)/100</f>
      </c>
      <c t="s">
        <v>25</v>
      </c>
    </row>
    <row r="215" spans="1:5" ht="12.75">
      <c r="A215" s="34" t="s">
        <v>50</v>
      </c>
      <c r="E215" s="35" t="s">
        <v>405</v>
      </c>
    </row>
    <row r="216" spans="1:5" ht="12.75">
      <c r="A216" s="36" t="s">
        <v>52</v>
      </c>
      <c r="E216" s="37" t="s">
        <v>47</v>
      </c>
    </row>
    <row r="217" spans="1:5" ht="12.75">
      <c r="A217" t="s">
        <v>54</v>
      </c>
      <c r="E217" s="35" t="s">
        <v>47</v>
      </c>
    </row>
    <row r="218" spans="1:16" ht="12.75">
      <c r="A218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406</v>
      </c>
      <c s="32">
        <v>8</v>
      </c>
      <c s="33">
        <v>0</v>
      </c>
      <c s="33">
        <f>ROUND(ROUND(H218,4)*ROUND(G218,5),4)</f>
      </c>
      <c r="O218">
        <f>(I218*21)/100</f>
      </c>
      <c t="s">
        <v>25</v>
      </c>
    </row>
    <row r="219" spans="1:5" ht="12.75">
      <c r="A219" s="34" t="s">
        <v>50</v>
      </c>
      <c r="E219" s="35" t="s">
        <v>409</v>
      </c>
    </row>
    <row r="220" spans="1:5" ht="12.75">
      <c r="A220" s="36" t="s">
        <v>52</v>
      </c>
      <c r="E220" s="37" t="s">
        <v>47</v>
      </c>
    </row>
    <row r="221" spans="1:5" ht="12.75">
      <c r="A221" t="s">
        <v>54</v>
      </c>
      <c r="E221" s="35" t="s">
        <v>47</v>
      </c>
    </row>
    <row r="222" spans="1:16" ht="12.75">
      <c r="A222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406</v>
      </c>
      <c s="32">
        <v>8</v>
      </c>
      <c s="33">
        <v>0</v>
      </c>
      <c s="33">
        <f>ROUND(ROUND(H222,4)*ROUND(G222,5),4)</f>
      </c>
      <c r="O222">
        <f>(I222*21)/100</f>
      </c>
      <c t="s">
        <v>25</v>
      </c>
    </row>
    <row r="223" spans="1:5" ht="12.75">
      <c r="A223" s="34" t="s">
        <v>50</v>
      </c>
      <c r="E223" s="35" t="s">
        <v>412</v>
      </c>
    </row>
    <row r="224" spans="1:5" ht="12.75">
      <c r="A224" s="36" t="s">
        <v>52</v>
      </c>
      <c r="E224" s="37" t="s">
        <v>47</v>
      </c>
    </row>
    <row r="225" spans="1:5" ht="12.75">
      <c r="A225" t="s">
        <v>54</v>
      </c>
      <c r="E225" s="35" t="s">
        <v>47</v>
      </c>
    </row>
    <row r="226" spans="1:16" ht="12.75">
      <c r="A226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406</v>
      </c>
      <c s="32">
        <v>4</v>
      </c>
      <c s="33">
        <v>0</v>
      </c>
      <c s="33">
        <f>ROUND(ROUND(H226,4)*ROUND(G226,5),4)</f>
      </c>
      <c r="O226">
        <f>(I226*21)/100</f>
      </c>
      <c t="s">
        <v>25</v>
      </c>
    </row>
    <row r="227" spans="1:5" ht="12.75">
      <c r="A227" s="34" t="s">
        <v>50</v>
      </c>
      <c r="E227" s="35" t="s">
        <v>415</v>
      </c>
    </row>
    <row r="228" spans="1:5" ht="12.75">
      <c r="A228" s="36" t="s">
        <v>52</v>
      </c>
      <c r="E228" s="37" t="s">
        <v>47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416</v>
      </c>
      <c s="6"/>
      <c s="27" t="s">
        <v>417</v>
      </c>
      <c s="6"/>
      <c s="6"/>
      <c s="6"/>
      <c s="40">
        <f>0+Q230</f>
      </c>
      <c r="O230">
        <f>0+R230</f>
      </c>
      <c r="Q230">
        <f>0+I231+I235</f>
      </c>
      <c>
        <f>0+O231+O235</f>
      </c>
    </row>
    <row r="231" spans="1:16" ht="12.75">
      <c r="A231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248</v>
      </c>
      <c s="32">
        <v>1</v>
      </c>
      <c s="33">
        <v>0</v>
      </c>
      <c s="33">
        <f>ROUND(ROUND(H231,4)*ROUND(G231,5),4)</f>
      </c>
      <c r="O231">
        <f>(I231*21)/100</f>
      </c>
      <c t="s">
        <v>25</v>
      </c>
    </row>
    <row r="232" spans="1:5" ht="12.75">
      <c r="A232" s="34" t="s">
        <v>50</v>
      </c>
      <c r="E232" s="35" t="s">
        <v>420</v>
      </c>
    </row>
    <row r="233" spans="1:5" ht="12.75">
      <c r="A233" s="36" t="s">
        <v>52</v>
      </c>
      <c r="E233" s="37" t="s">
        <v>47</v>
      </c>
    </row>
    <row r="234" spans="1:5" ht="12.75">
      <c r="A234" t="s">
        <v>54</v>
      </c>
      <c r="E234" s="35" t="s">
        <v>47</v>
      </c>
    </row>
    <row r="235" spans="1:16" ht="12.75">
      <c r="A235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248</v>
      </c>
      <c s="32">
        <v>1</v>
      </c>
      <c s="33">
        <v>0</v>
      </c>
      <c s="33">
        <f>ROUND(ROUND(H235,4)*ROUND(G235,5),4)</f>
      </c>
      <c r="O235">
        <f>(I235*21)/100</f>
      </c>
      <c t="s">
        <v>25</v>
      </c>
    </row>
    <row r="236" spans="1:5" ht="12.75">
      <c r="A236" s="34" t="s">
        <v>50</v>
      </c>
      <c r="E236" s="35" t="s">
        <v>423</v>
      </c>
    </row>
    <row r="237" spans="1:5" ht="12.75">
      <c r="A237" s="36" t="s">
        <v>52</v>
      </c>
      <c r="E237" s="37" t="s">
        <v>47</v>
      </c>
    </row>
    <row r="238" spans="1:5" ht="12.75">
      <c r="A238" t="s">
        <v>54</v>
      </c>
      <c r="E238" s="35" t="s">
        <v>47</v>
      </c>
    </row>
    <row r="239" spans="1:18" ht="12.75" customHeight="1">
      <c r="A239" s="6" t="s">
        <v>43</v>
      </c>
      <c s="6"/>
      <c s="39" t="s">
        <v>424</v>
      </c>
      <c s="6"/>
      <c s="27" t="s">
        <v>425</v>
      </c>
      <c s="6"/>
      <c s="6"/>
      <c s="6"/>
      <c s="40">
        <f>0+Q239</f>
      </c>
      <c r="O239">
        <f>0+R239</f>
      </c>
      <c r="Q239">
        <f>0+I240</f>
      </c>
      <c>
        <f>0+O240</f>
      </c>
    </row>
    <row r="240" spans="1:16" ht="12.75">
      <c r="A240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248</v>
      </c>
      <c s="32">
        <v>1</v>
      </c>
      <c s="33">
        <v>0</v>
      </c>
      <c s="33">
        <f>ROUND(ROUND(H240,4)*ROUND(G240,5),4)</f>
      </c>
      <c r="O240">
        <f>(I240*21)/100</f>
      </c>
      <c t="s">
        <v>25</v>
      </c>
    </row>
    <row r="241" spans="1:5" ht="12.75">
      <c r="A241" s="34" t="s">
        <v>50</v>
      </c>
      <c r="E241" s="35" t="s">
        <v>428</v>
      </c>
    </row>
    <row r="242" spans="1:5" ht="12.75">
      <c r="A242" s="36" t="s">
        <v>52</v>
      </c>
      <c r="E242" s="37" t="s">
        <v>47</v>
      </c>
    </row>
    <row r="243" spans="1:5" ht="12.75">
      <c r="A243" t="s">
        <v>54</v>
      </c>
      <c r="E243" s="35" t="s">
        <v>47</v>
      </c>
    </row>
    <row r="244" spans="1:18" ht="12.75" customHeight="1">
      <c r="A244" s="6" t="s">
        <v>43</v>
      </c>
      <c s="6"/>
      <c s="39" t="s">
        <v>429</v>
      </c>
      <c s="6"/>
      <c s="27" t="s">
        <v>430</v>
      </c>
      <c s="6"/>
      <c s="6"/>
      <c s="6"/>
      <c s="40">
        <f>0+Q244</f>
      </c>
      <c r="O244">
        <f>0+R244</f>
      </c>
      <c r="Q244">
        <f>0+I245+I249+I253+I257</f>
      </c>
      <c>
        <f>0+O245+O249+O253+O257</f>
      </c>
    </row>
    <row r="245" spans="1:16" ht="12.75">
      <c r="A245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248</v>
      </c>
      <c s="32">
        <v>1</v>
      </c>
      <c s="33">
        <v>0</v>
      </c>
      <c s="33">
        <f>ROUND(ROUND(H245,4)*ROUND(G245,5),4)</f>
      </c>
      <c r="O245">
        <f>(I245*21)/100</f>
      </c>
      <c t="s">
        <v>25</v>
      </c>
    </row>
    <row r="246" spans="1:5" ht="12.75">
      <c r="A246" s="34" t="s">
        <v>50</v>
      </c>
      <c r="E246" s="35" t="s">
        <v>433</v>
      </c>
    </row>
    <row r="247" spans="1:5" ht="12.75">
      <c r="A247" s="36" t="s">
        <v>52</v>
      </c>
      <c r="E247" s="37" t="s">
        <v>47</v>
      </c>
    </row>
    <row r="248" spans="1:5" ht="12.75">
      <c r="A248" t="s">
        <v>54</v>
      </c>
      <c r="E248" s="35" t="s">
        <v>47</v>
      </c>
    </row>
    <row r="249" spans="1:16" ht="12.75">
      <c r="A24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248</v>
      </c>
      <c s="32">
        <v>1</v>
      </c>
      <c s="33">
        <v>0</v>
      </c>
      <c s="33">
        <f>ROUND(ROUND(H249,4)*ROUND(G249,5),4)</f>
      </c>
      <c r="O249">
        <f>(I249*21)/100</f>
      </c>
      <c t="s">
        <v>25</v>
      </c>
    </row>
    <row r="250" spans="1:5" ht="12.75">
      <c r="A250" s="34" t="s">
        <v>50</v>
      </c>
      <c r="E250" s="35" t="s">
        <v>436</v>
      </c>
    </row>
    <row r="251" spans="1:5" ht="12.75">
      <c r="A251" s="36" t="s">
        <v>52</v>
      </c>
      <c r="E251" s="37" t="s">
        <v>47</v>
      </c>
    </row>
    <row r="252" spans="1:5" ht="12.75">
      <c r="A252" t="s">
        <v>54</v>
      </c>
      <c r="E252" s="35" t="s">
        <v>47</v>
      </c>
    </row>
    <row r="253" spans="1:16" ht="12.75">
      <c r="A253" s="25" t="s">
        <v>45</v>
      </c>
      <c s="29" t="s">
        <v>437</v>
      </c>
      <c s="29" t="s">
        <v>438</v>
      </c>
      <c s="25" t="s">
        <v>47</v>
      </c>
      <c s="30" t="s">
        <v>439</v>
      </c>
      <c s="31" t="s">
        <v>248</v>
      </c>
      <c s="32">
        <v>1</v>
      </c>
      <c s="33">
        <v>0</v>
      </c>
      <c s="33">
        <f>ROUND(ROUND(H253,4)*ROUND(G253,5),4)</f>
      </c>
      <c r="O253">
        <f>(I253*21)/100</f>
      </c>
      <c t="s">
        <v>25</v>
      </c>
    </row>
    <row r="254" spans="1:5" ht="12.75">
      <c r="A254" s="34" t="s">
        <v>50</v>
      </c>
      <c r="E254" s="35" t="s">
        <v>439</v>
      </c>
    </row>
    <row r="255" spans="1:5" ht="12.75">
      <c r="A255" s="36" t="s">
        <v>52</v>
      </c>
      <c r="E255" s="37" t="s">
        <v>47</v>
      </c>
    </row>
    <row r="256" spans="1:5" ht="12.75">
      <c r="A256" t="s">
        <v>54</v>
      </c>
      <c r="E256" s="35" t="s">
        <v>47</v>
      </c>
    </row>
    <row r="257" spans="1:16" ht="12.75">
      <c r="A257" s="25" t="s">
        <v>45</v>
      </c>
      <c s="29" t="s">
        <v>440</v>
      </c>
      <c s="29" t="s">
        <v>441</v>
      </c>
      <c s="25" t="s">
        <v>47</v>
      </c>
      <c s="30" t="s">
        <v>442</v>
      </c>
      <c s="31" t="s">
        <v>248</v>
      </c>
      <c s="32">
        <v>1</v>
      </c>
      <c s="33">
        <v>0</v>
      </c>
      <c s="33">
        <f>ROUND(ROUND(H257,4)*ROUND(G257,5),4)</f>
      </c>
      <c r="O257">
        <f>(I257*21)/100</f>
      </c>
      <c t="s">
        <v>25</v>
      </c>
    </row>
    <row r="258" spans="1:5" ht="12.75">
      <c r="A258" s="34" t="s">
        <v>50</v>
      </c>
      <c r="E258" s="35" t="s">
        <v>442</v>
      </c>
    </row>
    <row r="259" spans="1:5" ht="12.75">
      <c r="A259" s="36" t="s">
        <v>52</v>
      </c>
      <c r="E259" s="37" t="s">
        <v>47</v>
      </c>
    </row>
    <row r="260" spans="1:5" ht="12.75">
      <c r="A260" t="s">
        <v>54</v>
      </c>
      <c r="E260" s="35" t="s">
        <v>47</v>
      </c>
    </row>
    <row r="261" spans="1:18" ht="12.75" customHeight="1">
      <c r="A261" s="6" t="s">
        <v>43</v>
      </c>
      <c s="6"/>
      <c s="39" t="s">
        <v>443</v>
      </c>
      <c s="6"/>
      <c s="27" t="s">
        <v>444</v>
      </c>
      <c s="6"/>
      <c s="6"/>
      <c s="6"/>
      <c s="40">
        <f>0+Q261</f>
      </c>
      <c r="O261">
        <f>0+R261</f>
      </c>
      <c r="Q261">
        <f>0+I262</f>
      </c>
      <c>
        <f>0+O262</f>
      </c>
    </row>
    <row r="262" spans="1:16" ht="12.75">
      <c r="A262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248</v>
      </c>
      <c s="32">
        <v>1</v>
      </c>
      <c s="33">
        <v>0</v>
      </c>
      <c s="33">
        <f>ROUND(ROUND(H262,4)*ROUND(G262,5),4)</f>
      </c>
      <c r="O262">
        <f>(I262*21)/100</f>
      </c>
      <c t="s">
        <v>25</v>
      </c>
    </row>
    <row r="263" spans="1:5" ht="12.75">
      <c r="A263" s="34" t="s">
        <v>50</v>
      </c>
      <c r="E263" s="35" t="s">
        <v>447</v>
      </c>
    </row>
    <row r="264" spans="1:5" ht="12.75">
      <c r="A264" s="36" t="s">
        <v>52</v>
      </c>
      <c r="E264" s="37" t="s">
        <v>47</v>
      </c>
    </row>
    <row r="265" spans="1:5" ht="12.75">
      <c r="A265" t="s">
        <v>54</v>
      </c>
      <c r="E265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454</v>
      </c>
      <c s="41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454</v>
      </c>
      <c s="6"/>
      <c s="18" t="s">
        <v>455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31</v>
      </c>
      <c s="29" t="s">
        <v>456</v>
      </c>
      <c s="25" t="s">
        <v>47</v>
      </c>
      <c s="30" t="s">
        <v>457</v>
      </c>
      <c s="31" t="s">
        <v>333</v>
      </c>
      <c s="32">
        <v>1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458</v>
      </c>
    </row>
    <row r="12" spans="1:5" ht="12.75">
      <c r="A12" t="s">
        <v>54</v>
      </c>
      <c r="E12" s="35" t="s">
        <v>459</v>
      </c>
    </row>
    <row r="13" spans="1:16" ht="12.75">
      <c r="A13" s="25" t="s">
        <v>45</v>
      </c>
      <c s="29" t="s">
        <v>25</v>
      </c>
      <c s="29" t="s">
        <v>460</v>
      </c>
      <c s="25" t="s">
        <v>47</v>
      </c>
      <c s="30" t="s">
        <v>461</v>
      </c>
      <c s="31" t="s">
        <v>333</v>
      </c>
      <c s="32">
        <v>1</v>
      </c>
      <c s="33">
        <v>0</v>
      </c>
      <c s="33">
        <f>ROUND(ROUND(H13,4)*ROUND(G13,5),4)</f>
      </c>
      <c r="O13">
        <f>(I13*21)/100</f>
      </c>
      <c t="s">
        <v>25</v>
      </c>
    </row>
    <row r="14" spans="1:5" ht="12.75">
      <c r="A14" s="34" t="s">
        <v>50</v>
      </c>
      <c r="E14" s="35" t="s">
        <v>387</v>
      </c>
    </row>
    <row r="15" spans="1:5" ht="12.75">
      <c r="A15" s="36" t="s">
        <v>52</v>
      </c>
      <c r="E15" s="37" t="s">
        <v>458</v>
      </c>
    </row>
    <row r="16" spans="1:5" ht="38.25">
      <c r="A16" t="s">
        <v>54</v>
      </c>
      <c r="E16" s="35" t="s">
        <v>462</v>
      </c>
    </row>
    <row r="17" spans="1:16" ht="12.75">
      <c r="A17" s="25" t="s">
        <v>45</v>
      </c>
      <c s="29" t="s">
        <v>23</v>
      </c>
      <c s="29" t="s">
        <v>463</v>
      </c>
      <c s="25" t="s">
        <v>47</v>
      </c>
      <c s="30" t="s">
        <v>461</v>
      </c>
      <c s="31" t="s">
        <v>333</v>
      </c>
      <c s="32">
        <v>1</v>
      </c>
      <c s="33">
        <v>0</v>
      </c>
      <c s="33">
        <f>ROUND(ROUND(H17,4)*ROUND(G17,5),4)</f>
      </c>
      <c r="O17">
        <f>(I17*21)/100</f>
      </c>
      <c t="s">
        <v>25</v>
      </c>
    </row>
    <row r="18" spans="1:5" ht="12.75">
      <c r="A18" s="34" t="s">
        <v>50</v>
      </c>
      <c r="E18" s="35" t="s">
        <v>464</v>
      </c>
    </row>
    <row r="19" spans="1:5" ht="12.75">
      <c r="A19" s="36" t="s">
        <v>52</v>
      </c>
      <c r="E19" s="37" t="s">
        <v>458</v>
      </c>
    </row>
    <row r="20" spans="1:5" ht="38.25">
      <c r="A20" t="s">
        <v>54</v>
      </c>
      <c r="E20" s="35" t="s">
        <v>465</v>
      </c>
    </row>
    <row r="21" spans="1:16" ht="12.75">
      <c r="A21" s="25" t="s">
        <v>45</v>
      </c>
      <c s="29" t="s">
        <v>24</v>
      </c>
      <c s="29" t="s">
        <v>466</v>
      </c>
      <c s="25" t="s">
        <v>47</v>
      </c>
      <c s="30" t="s">
        <v>467</v>
      </c>
      <c s="31" t="s">
        <v>333</v>
      </c>
      <c s="32">
        <v>1</v>
      </c>
      <c s="33">
        <v>0</v>
      </c>
      <c s="33">
        <f>ROUND(ROUND(H21,4)*ROUND(G21,5),4)</f>
      </c>
      <c r="O21">
        <f>(I21*21)/100</f>
      </c>
      <c t="s">
        <v>25</v>
      </c>
    </row>
    <row r="22" spans="1:5" ht="12.75">
      <c r="A22" s="34" t="s">
        <v>50</v>
      </c>
      <c r="E22" s="35" t="s">
        <v>468</v>
      </c>
    </row>
    <row r="23" spans="1:5" ht="12.75">
      <c r="A23" s="36" t="s">
        <v>52</v>
      </c>
      <c r="E23" s="37" t="s">
        <v>458</v>
      </c>
    </row>
    <row r="24" spans="1:5" ht="12.75">
      <c r="A24" t="s">
        <v>54</v>
      </c>
      <c r="E24" s="35" t="s">
        <v>469</v>
      </c>
    </row>
    <row r="25" spans="1:16" ht="12.75">
      <c r="A25" s="25" t="s">
        <v>45</v>
      </c>
      <c s="29" t="s">
        <v>22</v>
      </c>
      <c s="29" t="s">
        <v>470</v>
      </c>
      <c s="25" t="s">
        <v>47</v>
      </c>
      <c s="30" t="s">
        <v>471</v>
      </c>
      <c s="31" t="s">
        <v>333</v>
      </c>
      <c s="32">
        <v>1</v>
      </c>
      <c s="33">
        <v>0</v>
      </c>
      <c s="33">
        <f>ROUND(ROUND(H25,4)*ROUND(G25,5),4)</f>
      </c>
      <c r="O25">
        <f>(I25*21)/100</f>
      </c>
      <c t="s">
        <v>25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458</v>
      </c>
    </row>
    <row r="28" spans="1:5" ht="12.75">
      <c r="A28" t="s">
        <v>54</v>
      </c>
      <c r="E28" s="35" t="s">
        <v>469</v>
      </c>
    </row>
    <row r="29" spans="1:16" ht="12.75">
      <c r="A29" s="25" t="s">
        <v>45</v>
      </c>
      <c s="29" t="s">
        <v>37</v>
      </c>
      <c s="29" t="s">
        <v>472</v>
      </c>
      <c s="25" t="s">
        <v>47</v>
      </c>
      <c s="30" t="s">
        <v>473</v>
      </c>
      <c s="31" t="s">
        <v>333</v>
      </c>
      <c s="32">
        <v>1</v>
      </c>
      <c s="33">
        <v>0</v>
      </c>
      <c s="33">
        <f>ROUND(ROUND(H29,4)*ROUND(G29,5),4)</f>
      </c>
      <c r="O29">
        <f>(I29*21)/100</f>
      </c>
      <c t="s">
        <v>25</v>
      </c>
    </row>
    <row r="30" spans="1:5" ht="12.75">
      <c r="A30" s="34" t="s">
        <v>50</v>
      </c>
      <c r="E30" s="35" t="s">
        <v>474</v>
      </c>
    </row>
    <row r="31" spans="1:5" ht="12.75">
      <c r="A31" s="36" t="s">
        <v>52</v>
      </c>
      <c r="E31" s="37" t="s">
        <v>458</v>
      </c>
    </row>
    <row r="32" spans="1:5" ht="63.75">
      <c r="A32" t="s">
        <v>54</v>
      </c>
      <c r="E32" s="35" t="s">
        <v>475</v>
      </c>
    </row>
    <row r="33" spans="1:16" ht="12.75">
      <c r="A33" s="25" t="s">
        <v>45</v>
      </c>
      <c s="29" t="s">
        <v>78</v>
      </c>
      <c s="29" t="s">
        <v>476</v>
      </c>
      <c s="25" t="s">
        <v>47</v>
      </c>
      <c s="30" t="s">
        <v>477</v>
      </c>
      <c s="31" t="s">
        <v>333</v>
      </c>
      <c s="32">
        <v>1</v>
      </c>
      <c s="33">
        <v>0</v>
      </c>
      <c s="33">
        <f>ROUND(ROUND(H33,4)*ROUND(G33,5),4)</f>
      </c>
      <c r="O33">
        <f>(I33*21)/100</f>
      </c>
      <c t="s">
        <v>25</v>
      </c>
    </row>
    <row r="34" spans="1:5" ht="12.75">
      <c r="A34" s="34" t="s">
        <v>50</v>
      </c>
      <c r="E34" s="35" t="s">
        <v>478</v>
      </c>
    </row>
    <row r="35" spans="1:5" ht="12.75">
      <c r="A35" s="36" t="s">
        <v>52</v>
      </c>
      <c r="E35" s="37" t="s">
        <v>458</v>
      </c>
    </row>
    <row r="36" spans="1:5" ht="12.75">
      <c r="A36" t="s">
        <v>54</v>
      </c>
      <c r="E36" s="35" t="s">
        <v>469</v>
      </c>
    </row>
    <row r="37" spans="1:16" ht="12.75">
      <c r="A37" s="25" t="s">
        <v>45</v>
      </c>
      <c s="29" t="s">
        <v>82</v>
      </c>
      <c s="29" t="s">
        <v>479</v>
      </c>
      <c s="25" t="s">
        <v>47</v>
      </c>
      <c s="30" t="s">
        <v>480</v>
      </c>
      <c s="31" t="s">
        <v>333</v>
      </c>
      <c s="32">
        <v>1</v>
      </c>
      <c s="33">
        <v>0</v>
      </c>
      <c s="33">
        <f>ROUND(ROUND(H37,4)*ROUND(G37,5),4)</f>
      </c>
      <c r="O37">
        <f>(I37*21)/100</f>
      </c>
      <c t="s">
        <v>25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458</v>
      </c>
    </row>
    <row r="40" spans="1:5" ht="51">
      <c r="A40" t="s">
        <v>54</v>
      </c>
      <c r="E40" s="35" t="s">
        <v>481</v>
      </c>
    </row>
    <row r="41" spans="1:16" ht="12.75">
      <c r="A41" s="25" t="s">
        <v>45</v>
      </c>
      <c s="29" t="s">
        <v>40</v>
      </c>
      <c s="29" t="s">
        <v>482</v>
      </c>
      <c s="25" t="s">
        <v>47</v>
      </c>
      <c s="30" t="s">
        <v>483</v>
      </c>
      <c s="31" t="s">
        <v>333</v>
      </c>
      <c s="32">
        <v>1</v>
      </c>
      <c s="33">
        <v>0</v>
      </c>
      <c s="33">
        <f>ROUND(ROUND(H41,4)*ROUND(G41,5),4)</f>
      </c>
      <c r="O41">
        <f>(I41*21)/100</f>
      </c>
      <c t="s">
        <v>25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52</v>
      </c>
      <c r="E43" s="37" t="s">
        <v>458</v>
      </c>
    </row>
    <row r="44" spans="1:5" ht="12.75">
      <c r="A44" t="s">
        <v>54</v>
      </c>
      <c r="E44" s="35" t="s">
        <v>484</v>
      </c>
    </row>
    <row r="45" spans="1:16" ht="12.75">
      <c r="A45" s="25" t="s">
        <v>45</v>
      </c>
      <c s="29" t="s">
        <v>42</v>
      </c>
      <c s="29" t="s">
        <v>485</v>
      </c>
      <c s="25" t="s">
        <v>47</v>
      </c>
      <c s="30" t="s">
        <v>486</v>
      </c>
      <c s="31" t="s">
        <v>333</v>
      </c>
      <c s="32">
        <v>1</v>
      </c>
      <c s="33">
        <v>0</v>
      </c>
      <c s="33">
        <f>ROUND(ROUND(H45,4)*ROUND(G45,5),4)</f>
      </c>
      <c r="O45">
        <f>(I45*21)/100</f>
      </c>
      <c t="s">
        <v>25</v>
      </c>
    </row>
    <row r="46" spans="1:5" ht="12.75">
      <c r="A46" s="34" t="s">
        <v>50</v>
      </c>
      <c r="E46" s="35" t="s">
        <v>487</v>
      </c>
    </row>
    <row r="47" spans="1:5" ht="12.75">
      <c r="A47" s="36" t="s">
        <v>52</v>
      </c>
      <c r="E47" s="37" t="s">
        <v>458</v>
      </c>
    </row>
    <row r="48" spans="1:5" ht="89.25">
      <c r="A48" t="s">
        <v>54</v>
      </c>
      <c r="E48" s="35" t="s">
        <v>488</v>
      </c>
    </row>
    <row r="49" spans="1:16" ht="12.75">
      <c r="A49" s="25" t="s">
        <v>45</v>
      </c>
      <c s="29" t="s">
        <v>92</v>
      </c>
      <c s="29" t="s">
        <v>489</v>
      </c>
      <c s="25" t="s">
        <v>47</v>
      </c>
      <c s="30" t="s">
        <v>490</v>
      </c>
      <c s="31" t="s">
        <v>333</v>
      </c>
      <c s="32">
        <v>1</v>
      </c>
      <c s="33">
        <v>0</v>
      </c>
      <c s="33">
        <f>ROUND(ROUND(H49,4)*ROUND(G49,5),4)</f>
      </c>
      <c r="O49">
        <f>(I49*21)/100</f>
      </c>
      <c t="s">
        <v>25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458</v>
      </c>
    </row>
    <row r="52" spans="1:5" ht="25.5">
      <c r="A52" t="s">
        <v>54</v>
      </c>
      <c r="E52" s="35" t="s">
        <v>491</v>
      </c>
    </row>
    <row r="53" spans="1:16" ht="12.75">
      <c r="A53" s="25" t="s">
        <v>45</v>
      </c>
      <c s="29" t="s">
        <v>96</v>
      </c>
      <c s="29" t="s">
        <v>492</v>
      </c>
      <c s="25" t="s">
        <v>47</v>
      </c>
      <c s="30" t="s">
        <v>493</v>
      </c>
      <c s="31" t="s">
        <v>333</v>
      </c>
      <c s="32">
        <v>1</v>
      </c>
      <c s="33">
        <v>0</v>
      </c>
      <c s="33">
        <f>ROUND(ROUND(H53,4)*ROUND(G53,5),4)</f>
      </c>
      <c r="O53">
        <f>(I53*21)/100</f>
      </c>
      <c t="s">
        <v>25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458</v>
      </c>
    </row>
    <row r="56" spans="1:5" ht="12.75">
      <c r="A56" t="s">
        <v>54</v>
      </c>
      <c r="E56" s="35" t="s">
        <v>494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